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Central Square Technologies Proposal\"/>
    </mc:Choice>
  </mc:AlternateContent>
  <xr:revisionPtr revIDLastSave="0" documentId="8_{C71ACC2F-B56C-42D8-94C3-BCEECE0E9FCD}" xr6:coauthVersionLast="47" xr6:coauthVersionMax="47" xr10:uidLastSave="{00000000-0000-0000-0000-000000000000}"/>
  <bookViews>
    <workbookView xWindow="-120" yWindow="-120" windowWidth="29040" windowHeight="15840" xr2:uid="{DA6CDBDE-760A-4308-BC58-0F8028BCB45F}"/>
  </bookViews>
  <sheets>
    <sheet name="PRIMARY On-Premise Cost" sheetId="4" r:id="rId1"/>
    <sheet name="Options" sheetId="10" r:id="rId2"/>
    <sheet name="ALTERNATE Cloud Cost Summ." sheetId="13" r:id="rId3"/>
  </sheets>
  <definedNames>
    <definedName name="_xlnm.Print_Area" localSheetId="1">Options!$A$1:$D$68</definedName>
    <definedName name="_xlnm.Print_Area" localSheetId="0">'PRIMARY On-Premise Cost'!$A$1:$D$165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3" l="1"/>
  <c r="C122" i="4"/>
  <c r="A5" i="13"/>
  <c r="C14" i="13" l="1"/>
  <c r="C49" i="4" l="1"/>
  <c r="C80" i="4" l="1"/>
  <c r="C25" i="13" l="1"/>
  <c r="C69" i="4"/>
  <c r="D28" i="4" l="1"/>
  <c r="D16" i="4"/>
  <c r="D26" i="4"/>
  <c r="A39" i="10"/>
  <c r="C125" i="4"/>
  <c r="C48" i="13" l="1"/>
  <c r="A30" i="10"/>
  <c r="A64" i="10" s="1"/>
  <c r="A21" i="10"/>
  <c r="A63" i="10" s="1"/>
  <c r="D60" i="10"/>
  <c r="D38" i="10"/>
  <c r="D36" i="10"/>
  <c r="D35" i="10"/>
  <c r="D34" i="10"/>
  <c r="D33" i="10"/>
  <c r="D32" i="10"/>
  <c r="D29" i="10"/>
  <c r="D27" i="10"/>
  <c r="D26" i="10"/>
  <c r="D25" i="10"/>
  <c r="D24" i="10"/>
  <c r="D23" i="10"/>
  <c r="D18" i="10"/>
  <c r="D17" i="10"/>
  <c r="D16" i="10"/>
  <c r="D15" i="10"/>
  <c r="D14" i="10"/>
  <c r="A12" i="10"/>
  <c r="A62" i="10" s="1"/>
  <c r="D11" i="10"/>
  <c r="D9" i="10"/>
  <c r="D8" i="10"/>
  <c r="D7" i="10"/>
  <c r="D6" i="10"/>
  <c r="D5" i="10"/>
  <c r="A3" i="10"/>
  <c r="A61" i="10" s="1"/>
  <c r="A97" i="4"/>
  <c r="A96" i="4"/>
  <c r="D72" i="4"/>
  <c r="C72" i="4"/>
  <c r="A72" i="4"/>
  <c r="D52" i="4"/>
  <c r="C52" i="4"/>
  <c r="A52" i="4"/>
  <c r="D19" i="10" l="1"/>
  <c r="D62" i="10" s="1"/>
  <c r="D10" i="10"/>
  <c r="D61" i="10" s="1"/>
  <c r="D37" i="10"/>
  <c r="D64" i="10" s="1"/>
  <c r="D28" i="10"/>
  <c r="D63" i="10" s="1"/>
  <c r="D66" i="10" l="1"/>
  <c r="C88" i="4"/>
  <c r="D138" i="4" l="1"/>
  <c r="C138" i="4"/>
  <c r="C114" i="4"/>
  <c r="C103" i="4"/>
  <c r="D91" i="4"/>
  <c r="C91" i="4"/>
  <c r="A91" i="4"/>
  <c r="C83" i="4"/>
  <c r="A98" i="4"/>
  <c r="A95" i="4"/>
  <c r="A93" i="4"/>
  <c r="D83" i="4"/>
  <c r="D13" i="4" l="1"/>
  <c r="A13" i="4"/>
  <c r="C10" i="4" l="1"/>
  <c r="C100" i="4" l="1"/>
  <c r="C134" i="4" l="1"/>
  <c r="C156" i="4"/>
  <c r="C1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tc={0F1C43D5-C975-4827-8496-F3B8A854FDAC}</author>
  </authors>
  <commentList>
    <comment ref="A124" authorId="0" shapeId="0" xr:uid="{0F1C43D5-C975-4827-8496-F3B8A854FDAC}">
      <text>
        <t>[Threaded comment]
Your version of Excel allows you to read this threaded comment; however, any edits to it will get removed if the file is opened in a newer version of Excel. Learn more: https://go.microsoft.com/fwlink/?linkid=870924
Comment:
    Note that Optional/Renewal Term costs should not be scored/evaluated, only the cost for the Initial Period.
Reply:
    Understood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tc={4CA4A2F3-27C4-4C55-88D1-52690EF1A0F2}</author>
    <author>tc={6D3737DB-D14A-4C59-8A99-5FDBC2D99620}</author>
    <author>tc={3877874D-B0A6-4A82-B126-9771F35CAAFA}</author>
  </authors>
  <commentList>
    <comment ref="A3" authorId="0" shapeId="0" xr:uid="{4CA4A2F3-27C4-4C55-88D1-52690EF1A0F2}">
      <text>
        <t>[Threaded comment]
Your version of Excel allows you to read this threaded comment; however, any edits to it will get removed if the file is opened in a newer version of Excel. Learn more: https://go.microsoft.com/fwlink/?linkid=870924
Comment:
    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
      </text>
    </comment>
    <comment ref="C4" authorId="1" shapeId="0" xr:uid="{6D3737DB-D14A-4C59-8A99-5FDBC2D99620}">
      <text>
        <t xml:space="preserve">[Threaded comment]
Your version of Excel allows you to read this threaded comment; however, any edits to it will get removed if the file is opened in a newer version of Excel. Learn more: https://go.microsoft.com/fwlink/?linkid=870924
Comment:
    SPB recommends having separate columns for optional services for the bidder to provide cost for the initial contract period and each subsequent optional renewal period as well. </t>
      </text>
    </comment>
    <comment ref="A24" authorId="2" shapeId="0" xr:uid="{3877874D-B0A6-4A82-B126-9771F35CAAFA}">
      <text>
        <t>[Threaded comment]
Your version of Excel allows you to read this threaded comment; however, any edits to it will get removed if the file is opened in a newer version of Excel. Learn more: https://go.microsoft.com/fwlink/?linkid=870924
Comment:
    Is this meant to be an hourly rate? If so, recommend listing in either the Hourly Costs section below, or adding additional details/instructions identifying this as an hourly rate.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tc={B83DEBF4-F2F2-4103-B515-A17532A4FF63}</author>
  </authors>
  <commentList>
    <comment ref="A38" authorId="0" shapeId="0" xr:uid="{B83DEBF4-F2F2-4103-B515-A17532A4FF63}">
      <text>
        <t>[Threaded comment]
Your version of Excel allows you to read this threaded comment; however, any edits to it will get removed if the file is opened in a newer version of Excel. Learn more: https://go.microsoft.com/fwlink/?linkid=870924
Comment:
    Note that Optional/Renewal Term costs should not be scored/evaluated, only the cost for the Initial Period.
Reply:
    Understood</t>
      </text>
    </comment>
  </commentList>
</comments>
</file>

<file path=xl/sharedStrings.xml><?xml version="1.0" encoding="utf-8"?>
<sst xmlns="http://schemas.openxmlformats.org/spreadsheetml/2006/main" count="276" uniqueCount="149">
  <si>
    <t xml:space="preserve"> Nebraska State Patrol Computer Aided Dispatch RFP NSP7149 Z1
Cost Proposal</t>
  </si>
  <si>
    <t>Bidder Name: CentralSquare Technologies</t>
  </si>
  <si>
    <t>Enter 'Software Fees' or 'Subscription Fees' here</t>
  </si>
  <si>
    <t xml:space="preserve"> </t>
  </si>
  <si>
    <t>Item</t>
  </si>
  <si>
    <t>Price</t>
  </si>
  <si>
    <t>Notes</t>
  </si>
  <si>
    <t>Software licensing or subscription</t>
  </si>
  <si>
    <t>CAD</t>
  </si>
  <si>
    <t>Mobile Data System</t>
  </si>
  <si>
    <t>Total:</t>
  </si>
  <si>
    <t>Interface Software</t>
  </si>
  <si>
    <t>Computer Aided Dispatch</t>
  </si>
  <si>
    <t xml:space="preserve">Active Directory </t>
  </si>
  <si>
    <t>Included</t>
  </si>
  <si>
    <t>Airwing - Micowave Downlink</t>
  </si>
  <si>
    <t>Not Proposed</t>
  </si>
  <si>
    <t>Pending additional information</t>
  </si>
  <si>
    <t>Analytics &amp; Reporting</t>
  </si>
  <si>
    <t xml:space="preserve"> CAD OpCenter Included </t>
  </si>
  <si>
    <t>ASAP to PSAP</t>
  </si>
  <si>
    <t>AVL - Motorola APX Next</t>
  </si>
  <si>
    <t xml:space="preserve">AVL - MACH </t>
  </si>
  <si>
    <t>Body Worn Camera</t>
  </si>
  <si>
    <t>CAD to LERMS - Niche (bi-directional)</t>
  </si>
  <si>
    <t>Crash Reporting - TRACS</t>
  </si>
  <si>
    <t>eCitation - TRACS</t>
  </si>
  <si>
    <t>Included in Crash Reporting - TRACS Price</t>
  </si>
  <si>
    <t>E911 - Intrado</t>
  </si>
  <si>
    <t>Emergency Management - SalamanderLive</t>
  </si>
  <si>
    <t>GIS/Mapping</t>
  </si>
  <si>
    <t>GIS/Mapping - Live data sources (weather, road closures, etc</t>
  </si>
  <si>
    <t>Included in Base ONESolution CAD Subscription</t>
  </si>
  <si>
    <t>GIS/Mapping - NDOT IP Cameras</t>
  </si>
  <si>
    <t>In Car Video - GETAC</t>
  </si>
  <si>
    <t>Mass Notification - CodeRED</t>
  </si>
  <si>
    <t>Nebraska Intelligence and Threat Exchange (NITE) API only</t>
  </si>
  <si>
    <t>Page Gate</t>
  </si>
  <si>
    <t>Push-to-Talk - Motorola</t>
  </si>
  <si>
    <t>NG 911 Integration</t>
  </si>
  <si>
    <t>RapidSOS</t>
  </si>
  <si>
    <t>Real Time Crime Center</t>
  </si>
  <si>
    <t>Schedule Anywhere</t>
  </si>
  <si>
    <t>State/NCIC Interface (query, entry, and update)</t>
  </si>
  <si>
    <t xml:space="preserve">Omnix for NCIC </t>
  </si>
  <si>
    <t>State/NCIC Interface from RMS</t>
  </si>
  <si>
    <t>State/NCIC Query to populate Niche RMS Master Name and Vehicle</t>
  </si>
  <si>
    <t>Towing - Tow Xchange</t>
  </si>
  <si>
    <t>Towing - Omnix for towing</t>
  </si>
  <si>
    <t>Voice Recording and Logging - Eventide</t>
  </si>
  <si>
    <t>Generate Case Number and create incident in Niche</t>
  </si>
  <si>
    <t>Professional Services</t>
  </si>
  <si>
    <t>Data Conversion costs:</t>
  </si>
  <si>
    <t>GIS Implementation</t>
  </si>
  <si>
    <t xml:space="preserve">Included in Implementation Services </t>
  </si>
  <si>
    <t>Go-Live Services</t>
  </si>
  <si>
    <t>Hardware staging</t>
  </si>
  <si>
    <t>Implementation Services</t>
  </si>
  <si>
    <t>Interface Services costs</t>
  </si>
  <si>
    <t>Year 2 BPR</t>
  </si>
  <si>
    <t>N/A</t>
  </si>
  <si>
    <t>Year 3 BPR</t>
  </si>
  <si>
    <t>Year 4 BPR</t>
  </si>
  <si>
    <t>Year 5 BPR</t>
  </si>
  <si>
    <t>Project Management</t>
  </si>
  <si>
    <t>Full Time Onsite Resource</t>
  </si>
  <si>
    <t>Training</t>
  </si>
  <si>
    <t>Third Party</t>
  </si>
  <si>
    <t>GIS software</t>
  </si>
  <si>
    <t>Servers &amp; related hardware</t>
  </si>
  <si>
    <t>Includes Hardware and Shipping</t>
  </si>
  <si>
    <t>VPN Software</t>
  </si>
  <si>
    <t>Other</t>
  </si>
  <si>
    <t>Software License and Subscription</t>
  </si>
  <si>
    <t>Other Costs</t>
  </si>
  <si>
    <t>*Item</t>
  </si>
  <si>
    <t>Travel costs</t>
  </si>
  <si>
    <t>Total Up Front Cost - Software/Subscription</t>
  </si>
  <si>
    <t>Year 1 Software Maintenance or SaaS Fees</t>
  </si>
  <si>
    <t>First Year Maintenance is included in Subscription Cost</t>
  </si>
  <si>
    <t>Ongoing Software Maintenance or SaaS Fees for Years 2 - 5</t>
  </si>
  <si>
    <t>Year 2:</t>
  </si>
  <si>
    <t>Year 3:</t>
  </si>
  <si>
    <t>Year 4:</t>
  </si>
  <si>
    <t>Year 5:</t>
  </si>
  <si>
    <t>See assumptions below regarding 5-year TCO</t>
  </si>
  <si>
    <t>Total 5 year Cost of Ownership</t>
  </si>
  <si>
    <t>Total One Time Cost:</t>
  </si>
  <si>
    <t>Total Ongoing SSMA/Subscription Fees:</t>
  </si>
  <si>
    <t>Sub-total Cost:</t>
  </si>
  <si>
    <t>Discount:</t>
  </si>
  <si>
    <t>&lt; Enter discount as a negative number here</t>
  </si>
  <si>
    <t>Total Cost:</t>
  </si>
  <si>
    <t>Example: -120,000</t>
  </si>
  <si>
    <t>Optional Ongoing Software Maintenance or SaaS Fees for Years 6 -10</t>
  </si>
  <si>
    <t>Year 6:</t>
  </si>
  <si>
    <t>Year 7:</t>
  </si>
  <si>
    <t>Year 8:</t>
  </si>
  <si>
    <t>Year 9:</t>
  </si>
  <si>
    <t>Year 10:</t>
  </si>
  <si>
    <t xml:space="preserve"> Payment Terms</t>
  </si>
  <si>
    <t>%</t>
  </si>
  <si>
    <t>Project Services</t>
  </si>
  <si>
    <t>See the breakdown in this section for CentralSquare's standard payment terms.</t>
  </si>
  <si>
    <t>30% due at contract Effective Date</t>
  </si>
  <si>
    <t>20% due at Project Kickoff</t>
  </si>
  <si>
    <t>15% due at completion of 1st End User Training Session</t>
  </si>
  <si>
    <t>30% due at Go Live</t>
  </si>
  <si>
    <t>5% due at completion of Reliability Period</t>
  </si>
  <si>
    <t>Annual Subscription</t>
  </si>
  <si>
    <t>100% due at Delivery Date (installation of software)</t>
  </si>
  <si>
    <t>Subsequent annual subscription fees are due at the anniversary of the Effective date.</t>
  </si>
  <si>
    <t>System Hardware/Software, and associated installation services</t>
  </si>
  <si>
    <t>100% Due at contract Effective Date</t>
  </si>
  <si>
    <t>Include initial System Hardware/Software one-time costs + initial system software subscription fees.  Subsequent third party annual fees are due at the anniversary of the Effective date.</t>
  </si>
  <si>
    <t>Third Party Implementation Services</t>
  </si>
  <si>
    <t>50% due at contract Effective Date</t>
  </si>
  <si>
    <t>25% due at completion of 1st End User Training Session</t>
  </si>
  <si>
    <t>25% due at Go Live</t>
  </si>
  <si>
    <t>Travel and Living Expense</t>
  </si>
  <si>
    <t>Billed as incurred</t>
  </si>
  <si>
    <t>Totals:</t>
  </si>
  <si>
    <t>Notes:</t>
  </si>
  <si>
    <t>CentralSquare's initial annual subscription fees for ONESolution (excluding third party) are due at delivery of the base CAD system, which is estimated to occur 10 months after contract execution.  To provide an accurate 5 calendar year TCO, the Year 5 annual subscription fee includes only 2 month's worth of fees, as the rest of the year (10 months) would be covered by the preceding annual subscription payment.</t>
  </si>
  <si>
    <t>CentralSquare annual subscription fees for Years 6-10 are included at their discounted rates.</t>
  </si>
  <si>
    <t>CentralSquare's proposed pricing is based on an estimated 15 month project schedule pending further discussion with the county.</t>
  </si>
  <si>
    <t>NSP7149 Z1
Optional Pricing</t>
  </si>
  <si>
    <t>Quantity</t>
  </si>
  <si>
    <t>Total</t>
  </si>
  <si>
    <t>ReKor License Plate Reader (LPR)</t>
  </si>
  <si>
    <t>Vigilant License Plate Reader (LPR)</t>
  </si>
  <si>
    <t>Interface Services</t>
  </si>
  <si>
    <t>External 3rd Party Services</t>
  </si>
  <si>
    <t>HOURLY COSTS:</t>
  </si>
  <si>
    <t>Data Conversion (hourly costs):</t>
  </si>
  <si>
    <t>GIS Implementation (hourly costs)</t>
  </si>
  <si>
    <t>Go-Live Services (hourly costs)</t>
  </si>
  <si>
    <t>Hardware staging (hourly costs)</t>
  </si>
  <si>
    <t>Implementation Services (hourly costs)</t>
  </si>
  <si>
    <t>Interface Services costs (hourly costs)</t>
  </si>
  <si>
    <t>Business Process Review (hourly costs)</t>
  </si>
  <si>
    <t>Project Management (hourly costs)</t>
  </si>
  <si>
    <t>Training (hourly costs)</t>
  </si>
  <si>
    <t>Total Pricing</t>
  </si>
  <si>
    <t>Grand Total:</t>
  </si>
  <si>
    <t xml:space="preserve"> Nebraska State Patrol Computer Aided Dispatch RFP NSP7149 Z1
ALTERNATE Cost Proposal Summary for Cloud Deployment</t>
  </si>
  <si>
    <t>Please see below a pricing summary for an alternate cloud deployment of the proposed ONESolution system.</t>
  </si>
  <si>
    <t>Please note that the Total Up Front Cost and Years 2-5 on Cost Form do not include discounts. The detailed line-item quote provided in support of the Cost Form displays software line item prices at their discounted rates</t>
  </si>
  <si>
    <t>Please note that the Total Up Front Cost and Years 2-5 on Cost Form do not include discounts. The detailed line-item quote provided in support of the Cost Form displays software line item prices at their discounted rates. The total costs included in the detailed line item quotes correspond to the Payment Terms Total Section of the Cost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</si>
</sst>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_(&quot;$&quot;* #,##0_);_(&quot;$&quot;* \(#,##0\);_(&quot;$&quot;* &quot;-&quot;??_);_(@_)"/>
  </numFmts>
  <fonts count="21" x14ac:knownFonts="1">
    <font>
      <sz val="11"/>
      <color theme="1"/>
      <name val="Calibri"/>
      <family val="2"/>
    </font>
    <font>
      <sz val="11"/>
      <color theme="1"/>
      <name val="Calibri"/>
      <family val="2"/>
      <scheme val="minor"/>
    </font>
    <font>
      <sz val="11"/>
      <color theme="1"/>
      <name val="Calibri"/>
      <family val="2"/>
      <scheme val="minor"/>
    </font>
    <font>
      <sz val="10"/>
      <name val="Arial"/>
      <family val="2"/>
    </font>
    <font>
      <b/>
      <sz val="10"/>
      <name val="Calibri"/>
      <family val="2"/>
    </font>
    <font>
      <sz val="10"/>
      <name val="Calibri"/>
      <family val="2"/>
    </font>
    <font>
      <i/>
      <sz val="10"/>
      <name val="Calibri"/>
      <family val="2"/>
    </font>
    <font>
      <b/>
      <i/>
      <sz val="10"/>
      <name val="Calibri"/>
      <family val="2"/>
    </font>
    <font>
      <sz val="8"/>
      <name val="Calibri"/>
      <family val="2"/>
    </font>
    <font>
      <i/>
      <sz val="9"/>
      <color rgb="FFFF0000"/>
      <name val="Calibri"/>
      <family val="2"/>
    </font>
    <font>
      <sz val="10"/>
      <name val="Arial"/>
      <family val="2"/>
    </font>
    <font>
      <sz val="11"/>
      <name val="Calibri"/>
      <family val="2"/>
    </font>
    <font>
      <i/>
      <sz val="9"/>
      <name val="Calibri"/>
      <family val="2"/>
    </font>
    <font>
      <b/>
      <i/>
      <sz val="10"/>
      <color rgb="FFE06F30"/>
      <name val="Calibri"/>
      <family val="2"/>
    </font>
    <font>
      <sz val="10"/>
      <color rgb="FFFF0000"/>
      <name val="Arial"/>
      <family val="2"/>
    </font>
    <font>
      <b/>
      <sz val="10"/>
      <color rgb="FFFF0000"/>
      <name val="Arial"/>
      <family val="2"/>
    </font>
    <font>
      <b/>
      <sz val="12"/>
      <name val="Calibri"/>
      <family val="2"/>
    </font>
    <font>
      <b/>
      <sz val="11"/>
      <name val="Arial"/>
      <family val="2"/>
    </font>
    <font>
      <b/>
      <i/>
      <sz val="9"/>
      <color rgb="FFFF0000"/>
      <name val="Arial"/>
      <family val="2"/>
    </font>
    <font>
      <sz val="11"/>
      <color theme="1"/>
      <name val="Calibri"/>
      <family val="2"/>
    </font>
    <font>
      <i/>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hair">
        <color indexed="64"/>
      </top>
      <bottom style="hair">
        <color indexed="64"/>
      </bottom>
      <diagonal/>
    </border>
    <border>
      <left/>
      <right/>
      <top/>
      <bottom style="thick">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s>
  <cellStyleXfs count="8">
    <xf numFmtId="0" fontId="0" fillId="0" borderId="0"/>
    <xf numFmtId="9" fontId="3" fillId="0" borderId="0" applyFont="0" applyFill="0" applyBorder="0" applyAlignment="0" applyProtection="0"/>
    <xf numFmtId="0" fontId="3" fillId="0" borderId="0"/>
    <xf numFmtId="0" fontId="2" fillId="0" borderId="0"/>
    <xf numFmtId="0" fontId="10" fillId="0" borderId="0"/>
    <xf numFmtId="0" fontId="3" fillId="0" borderId="0"/>
    <xf numFmtId="0" fontId="1" fillId="0" borderId="0"/>
    <xf numFmtId="44" fontId="19" fillId="0" borderId="0" applyFont="0" applyFill="0" applyBorder="0" applyAlignment="0" applyProtection="0"/>
  </cellStyleXfs>
  <cellXfs count="181">
    <xf numFmtId="0" fontId="0" fillId="0" borderId="0" xfId="0"/>
    <xf numFmtId="0" fontId="3" fillId="0" borderId="0" xfId="2"/>
    <xf numFmtId="0" fontId="5" fillId="0" borderId="0" xfId="2" applyFont="1" applyAlignment="1">
      <alignment horizontal="center"/>
    </xf>
    <xf numFmtId="0" fontId="5" fillId="0" borderId="0" xfId="2" applyFont="1"/>
    <xf numFmtId="0" fontId="4" fillId="2" borderId="1" xfId="2" applyFont="1" applyFill="1" applyBorder="1" applyAlignment="1">
      <alignment horizontal="center" vertical="center"/>
    </xf>
    <xf numFmtId="164" fontId="5" fillId="0" borderId="1" xfId="2" applyNumberFormat="1" applyFont="1" applyBorder="1" applyAlignment="1">
      <alignment wrapText="1"/>
    </xf>
    <xf numFmtId="6" fontId="5" fillId="0" borderId="1" xfId="1" applyNumberFormat="1" applyFont="1" applyBorder="1" applyAlignment="1" applyProtection="1"/>
    <xf numFmtId="0" fontId="6" fillId="0" borderId="3" xfId="1" applyNumberFormat="1" applyFont="1" applyBorder="1" applyAlignment="1" applyProtection="1">
      <alignment horizontal="left" indent="1"/>
    </xf>
    <xf numFmtId="6" fontId="5" fillId="0" borderId="2" xfId="1" applyNumberFormat="1" applyFont="1" applyBorder="1" applyAlignment="1" applyProtection="1">
      <alignment horizontal="left" indent="2"/>
    </xf>
    <xf numFmtId="0" fontId="4" fillId="0" borderId="2" xfId="1" applyNumberFormat="1" applyFont="1" applyBorder="1" applyAlignment="1" applyProtection="1">
      <alignment horizontal="left"/>
    </xf>
    <xf numFmtId="6" fontId="4" fillId="0" borderId="1" xfId="1" applyNumberFormat="1" applyFont="1" applyBorder="1" applyAlignment="1" applyProtection="1"/>
    <xf numFmtId="0" fontId="5" fillId="0" borderId="3" xfId="1" applyNumberFormat="1" applyFont="1" applyBorder="1" applyAlignment="1" applyProtection="1">
      <alignment horizontal="left"/>
    </xf>
    <xf numFmtId="0" fontId="5" fillId="0" borderId="2" xfId="1" applyNumberFormat="1" applyFont="1" applyBorder="1" applyAlignment="1" applyProtection="1">
      <alignment horizontal="left"/>
    </xf>
    <xf numFmtId="6" fontId="4" fillId="0" borderId="1" xfId="1" applyNumberFormat="1" applyFont="1" applyBorder="1" applyAlignment="1" applyProtection="1">
      <alignment horizontal="right"/>
    </xf>
    <xf numFmtId="0" fontId="6" fillId="0" borderId="1" xfId="1" applyNumberFormat="1" applyFont="1" applyBorder="1" applyAlignment="1" applyProtection="1">
      <alignment horizontal="left" indent="1"/>
    </xf>
    <xf numFmtId="6" fontId="7" fillId="0" borderId="1" xfId="1" applyNumberFormat="1" applyFont="1" applyBorder="1" applyAlignment="1" applyProtection="1">
      <alignment horizontal="right"/>
    </xf>
    <xf numFmtId="6" fontId="7" fillId="0" borderId="1" xfId="1" applyNumberFormat="1" applyFont="1" applyBorder="1" applyAlignment="1" applyProtection="1"/>
    <xf numFmtId="6" fontId="5" fillId="0" borderId="1" xfId="1" applyNumberFormat="1" applyFont="1" applyBorder="1" applyAlignment="1" applyProtection="1">
      <alignment horizontal="right"/>
    </xf>
    <xf numFmtId="0" fontId="5" fillId="0" borderId="3" xfId="1" applyNumberFormat="1" applyFont="1" applyBorder="1" applyAlignment="1" applyProtection="1">
      <alignment horizontal="left" indent="1"/>
    </xf>
    <xf numFmtId="9" fontId="5" fillId="0" borderId="1" xfId="1" applyFont="1" applyBorder="1" applyAlignment="1" applyProtection="1">
      <alignment horizontal="center"/>
    </xf>
    <xf numFmtId="164" fontId="5" fillId="0" borderId="3" xfId="1" applyNumberFormat="1" applyFont="1" applyBorder="1" applyAlignment="1" applyProtection="1">
      <alignment horizontal="right" indent="1"/>
    </xf>
    <xf numFmtId="9" fontId="4" fillId="0" borderId="1" xfId="1" applyFont="1" applyBorder="1" applyAlignment="1" applyProtection="1">
      <alignment horizontal="center"/>
    </xf>
    <xf numFmtId="6" fontId="5" fillId="0" borderId="3" xfId="1" applyNumberFormat="1" applyFont="1" applyBorder="1" applyAlignment="1" applyProtection="1">
      <alignment horizontal="right" indent="1"/>
    </xf>
    <xf numFmtId="9" fontId="5" fillId="0" borderId="1" xfId="1" applyFont="1" applyBorder="1" applyAlignment="1" applyProtection="1">
      <alignment horizontal="right"/>
    </xf>
    <xf numFmtId="6" fontId="5" fillId="4" borderId="1" xfId="1" applyNumberFormat="1" applyFont="1" applyFill="1" applyBorder="1" applyAlignment="1" applyProtection="1">
      <protection locked="0"/>
    </xf>
    <xf numFmtId="0" fontId="6" fillId="4" borderId="3" xfId="1" applyNumberFormat="1" applyFont="1" applyFill="1" applyBorder="1" applyAlignment="1" applyProtection="1">
      <alignment horizontal="left" indent="1"/>
      <protection locked="0"/>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2" borderId="7" xfId="2" applyFont="1" applyFill="1" applyBorder="1" applyAlignment="1">
      <alignment horizontal="center"/>
    </xf>
    <xf numFmtId="0" fontId="4" fillId="2" borderId="3" xfId="2" applyFont="1" applyFill="1" applyBorder="1" applyAlignment="1">
      <alignment horizontal="center"/>
    </xf>
    <xf numFmtId="0" fontId="5" fillId="0" borderId="2" xfId="2" applyFont="1" applyBorder="1" applyAlignment="1">
      <alignment horizontal="left" wrapText="1"/>
    </xf>
    <xf numFmtId="0" fontId="6" fillId="0" borderId="3" xfId="2" applyFont="1" applyBorder="1" applyAlignment="1">
      <alignment horizontal="left" wrapText="1" indent="1"/>
    </xf>
    <xf numFmtId="0" fontId="5" fillId="0" borderId="2" xfId="2" applyFont="1" applyBorder="1" applyAlignment="1">
      <alignment horizontal="left"/>
    </xf>
    <xf numFmtId="164" fontId="4" fillId="0" borderId="1" xfId="2" applyNumberFormat="1" applyFont="1" applyBorder="1" applyAlignment="1">
      <alignment horizontal="right"/>
    </xf>
    <xf numFmtId="164" fontId="5" fillId="0" borderId="1" xfId="2" applyNumberFormat="1" applyFont="1" applyBorder="1"/>
    <xf numFmtId="1" fontId="4" fillId="0" borderId="1" xfId="2" applyNumberFormat="1" applyFont="1" applyBorder="1" applyAlignment="1">
      <alignment horizontal="right"/>
    </xf>
    <xf numFmtId="0" fontId="4" fillId="2" borderId="7" xfId="2" applyFont="1" applyFill="1" applyBorder="1"/>
    <xf numFmtId="1" fontId="5" fillId="0" borderId="1" xfId="2" applyNumberFormat="1" applyFont="1" applyBorder="1" applyAlignment="1">
      <alignment horizontal="center"/>
    </xf>
    <xf numFmtId="0" fontId="4" fillId="3" borderId="1" xfId="2" applyFont="1" applyFill="1" applyBorder="1" applyAlignment="1">
      <alignment horizontal="center"/>
    </xf>
    <xf numFmtId="0" fontId="4" fillId="3" borderId="3" xfId="2" applyFont="1" applyFill="1" applyBorder="1" applyAlignment="1">
      <alignment horizontal="center"/>
    </xf>
    <xf numFmtId="0" fontId="4" fillId="3" borderId="1" xfId="2" applyFont="1" applyFill="1" applyBorder="1" applyAlignment="1">
      <alignment horizontal="right"/>
    </xf>
    <xf numFmtId="9" fontId="5" fillId="3" borderId="1" xfId="1" applyFont="1" applyFill="1" applyBorder="1" applyAlignment="1" applyProtection="1">
      <alignment horizontal="center"/>
    </xf>
    <xf numFmtId="0" fontId="5" fillId="4" borderId="3" xfId="1" applyNumberFormat="1" applyFont="1" applyFill="1" applyBorder="1" applyAlignment="1" applyProtection="1">
      <alignment horizontal="left" indent="1"/>
    </xf>
    <xf numFmtId="0" fontId="4" fillId="2" borderId="1" xfId="2" applyFont="1" applyFill="1" applyBorder="1" applyAlignment="1" applyProtection="1">
      <alignment horizontal="center" vertical="center"/>
      <protection locked="0"/>
    </xf>
    <xf numFmtId="0" fontId="4" fillId="2" borderId="2" xfId="2" applyFont="1" applyFill="1" applyBorder="1" applyAlignment="1">
      <alignment horizontal="center" vertical="center" wrapText="1"/>
    </xf>
    <xf numFmtId="6" fontId="4" fillId="0" borderId="2" xfId="1" applyNumberFormat="1" applyFont="1" applyBorder="1" applyAlignment="1" applyProtection="1">
      <alignment wrapText="1"/>
    </xf>
    <xf numFmtId="6" fontId="5" fillId="0" borderId="2" xfId="1" applyNumberFormat="1" applyFont="1" applyBorder="1" applyAlignment="1" applyProtection="1">
      <alignment horizontal="left" wrapText="1"/>
    </xf>
    <xf numFmtId="6" fontId="5" fillId="0" borderId="2" xfId="1" applyNumberFormat="1" applyFont="1" applyBorder="1" applyAlignment="1" applyProtection="1">
      <alignment wrapText="1"/>
    </xf>
    <xf numFmtId="0" fontId="4" fillId="2" borderId="2" xfId="2" applyFont="1" applyFill="1" applyBorder="1" applyAlignment="1">
      <alignment horizontal="center" wrapText="1"/>
    </xf>
    <xf numFmtId="0" fontId="4" fillId="0" borderId="2" xfId="1" applyNumberFormat="1" applyFont="1" applyBorder="1" applyAlignment="1" applyProtection="1">
      <alignment horizontal="left" wrapText="1"/>
    </xf>
    <xf numFmtId="0" fontId="5" fillId="0" borderId="2" xfId="1" applyNumberFormat="1" applyFont="1" applyBorder="1" applyAlignment="1" applyProtection="1">
      <alignment horizontal="left" wrapText="1"/>
    </xf>
    <xf numFmtId="10" fontId="5" fillId="0" borderId="2" xfId="2" applyNumberFormat="1" applyFont="1" applyBorder="1" applyAlignment="1">
      <alignment horizontal="center" wrapText="1"/>
    </xf>
    <xf numFmtId="0" fontId="4" fillId="0" borderId="2" xfId="2" applyFont="1" applyBorder="1" applyAlignment="1">
      <alignment horizontal="right" wrapText="1"/>
    </xf>
    <xf numFmtId="0" fontId="13" fillId="0" borderId="2" xfId="2" applyFont="1" applyBorder="1" applyAlignment="1">
      <alignment horizontal="left" wrapText="1"/>
    </xf>
    <xf numFmtId="0" fontId="4" fillId="3" borderId="2" xfId="2" applyFont="1" applyFill="1" applyBorder="1" applyAlignment="1">
      <alignment horizontal="center" wrapText="1"/>
    </xf>
    <xf numFmtId="0" fontId="5" fillId="0" borderId="2" xfId="2" applyFont="1" applyBorder="1" applyAlignment="1">
      <alignment horizontal="right" wrapText="1"/>
    </xf>
    <xf numFmtId="0" fontId="5" fillId="0" borderId="0" xfId="2" applyFont="1" applyAlignment="1">
      <alignment horizontal="center" wrapText="1"/>
    </xf>
    <xf numFmtId="6" fontId="5" fillId="3" borderId="2" xfId="1" applyNumberFormat="1" applyFont="1" applyFill="1" applyBorder="1" applyAlignment="1" applyProtection="1">
      <alignment horizontal="left" wrapText="1"/>
    </xf>
    <xf numFmtId="0" fontId="3" fillId="0" borderId="0" xfId="2" applyAlignment="1">
      <alignment wrapText="1"/>
    </xf>
    <xf numFmtId="0" fontId="5" fillId="0" borderId="1" xfId="2" applyFont="1" applyBorder="1" applyAlignment="1">
      <alignment horizontal="center" vertical="center" wrapText="1"/>
    </xf>
    <xf numFmtId="164" fontId="5" fillId="0" borderId="1" xfId="2" applyNumberFormat="1" applyFont="1" applyBorder="1" applyAlignment="1">
      <alignment vertical="center" wrapText="1"/>
    </xf>
    <xf numFmtId="0" fontId="5" fillId="0" borderId="1" xfId="2" applyFont="1" applyBorder="1" applyAlignment="1" applyProtection="1">
      <alignment horizontal="center" vertical="center" wrapText="1"/>
      <protection locked="0"/>
    </xf>
    <xf numFmtId="164" fontId="5" fillId="0" borderId="1" xfId="2" applyNumberFormat="1" applyFont="1" applyBorder="1" applyAlignment="1" applyProtection="1">
      <alignment vertical="center" wrapText="1"/>
      <protection locked="0"/>
    </xf>
    <xf numFmtId="165" fontId="4" fillId="0" borderId="1" xfId="2" applyNumberFormat="1" applyFont="1" applyBorder="1" applyAlignment="1">
      <alignment horizontal="right" vertical="center" wrapText="1"/>
    </xf>
    <xf numFmtId="165" fontId="5" fillId="0" borderId="1" xfId="2" applyNumberFormat="1" applyFont="1" applyBorder="1" applyAlignment="1">
      <alignment vertical="center" wrapText="1"/>
    </xf>
    <xf numFmtId="165" fontId="5" fillId="0" borderId="1" xfId="2" applyNumberFormat="1" applyFont="1" applyBorder="1" applyAlignment="1" applyProtection="1">
      <alignment vertical="center" wrapText="1"/>
      <protection locked="0"/>
    </xf>
    <xf numFmtId="165" fontId="5" fillId="0" borderId="1" xfId="2" applyNumberFormat="1" applyFont="1" applyBorder="1" applyAlignment="1">
      <alignment horizontal="right" vertical="center"/>
    </xf>
    <xf numFmtId="165" fontId="4" fillId="0" borderId="1" xfId="2" applyNumberFormat="1" applyFont="1" applyBorder="1" applyAlignment="1">
      <alignment vertical="center" wrapText="1"/>
    </xf>
    <xf numFmtId="0" fontId="4" fillId="3" borderId="7" xfId="2" applyFont="1" applyFill="1" applyBorder="1"/>
    <xf numFmtId="0" fontId="5" fillId="3" borderId="2" xfId="1" applyNumberFormat="1" applyFont="1" applyFill="1" applyBorder="1" applyAlignment="1" applyProtection="1">
      <alignment horizontal="left" wrapText="1"/>
      <protection locked="0"/>
    </xf>
    <xf numFmtId="6" fontId="4" fillId="4" borderId="1" xfId="1" applyNumberFormat="1" applyFont="1" applyFill="1" applyBorder="1" applyAlignment="1" applyProtection="1"/>
    <xf numFmtId="0" fontId="6" fillId="4" borderId="3" xfId="1" applyNumberFormat="1" applyFont="1" applyFill="1" applyBorder="1" applyAlignment="1" applyProtection="1">
      <alignment horizontal="left" indent="1"/>
    </xf>
    <xf numFmtId="0" fontId="15" fillId="0" borderId="0" xfId="2" applyFont="1" applyAlignment="1">
      <alignment wrapText="1"/>
    </xf>
    <xf numFmtId="0" fontId="4" fillId="2" borderId="15" xfId="2" applyFont="1" applyFill="1" applyBorder="1" applyAlignment="1">
      <alignment horizontal="center" vertical="center"/>
    </xf>
    <xf numFmtId="0" fontId="4" fillId="2" borderId="16" xfId="2" applyFont="1" applyFill="1" applyBorder="1" applyAlignment="1">
      <alignment horizontal="center" vertical="center"/>
    </xf>
    <xf numFmtId="0" fontId="5" fillId="0" borderId="15" xfId="2" applyFont="1" applyBorder="1" applyAlignment="1">
      <alignment horizontal="left" vertical="center" wrapText="1"/>
    </xf>
    <xf numFmtId="164" fontId="5" fillId="0" borderId="16" xfId="2" applyNumberFormat="1" applyFont="1" applyBorder="1" applyAlignment="1">
      <alignment horizontal="right" vertical="center" wrapText="1"/>
    </xf>
    <xf numFmtId="0" fontId="5" fillId="0" borderId="15" xfId="2" applyFont="1" applyBorder="1" applyAlignment="1" applyProtection="1">
      <alignment horizontal="left" vertical="center" wrapText="1"/>
      <protection locked="0"/>
    </xf>
    <xf numFmtId="164" fontId="5" fillId="0" borderId="16" xfId="2" applyNumberFormat="1" applyFont="1" applyBorder="1" applyAlignment="1" applyProtection="1">
      <alignment horizontal="right" vertical="center" wrapText="1"/>
      <protection locked="0"/>
    </xf>
    <xf numFmtId="164" fontId="4" fillId="0" borderId="16" xfId="2" applyNumberFormat="1" applyFont="1" applyBorder="1" applyAlignment="1">
      <alignment horizontal="right" vertical="center" wrapText="1"/>
    </xf>
    <xf numFmtId="165" fontId="5" fillId="0" borderId="16" xfId="2" applyNumberFormat="1" applyFont="1" applyBorder="1" applyAlignment="1">
      <alignment horizontal="right" vertical="center" wrapText="1"/>
    </xf>
    <xf numFmtId="165" fontId="5" fillId="0" borderId="16" xfId="2" applyNumberFormat="1" applyFont="1" applyBorder="1" applyAlignment="1" applyProtection="1">
      <alignment horizontal="right" vertical="center" wrapText="1"/>
      <protection locked="0"/>
    </xf>
    <xf numFmtId="0" fontId="4" fillId="0" borderId="15" xfId="2" applyFont="1" applyBorder="1" applyAlignment="1">
      <alignment horizontal="left" vertical="center" wrapText="1"/>
    </xf>
    <xf numFmtId="165" fontId="4" fillId="0" borderId="16" xfId="2" applyNumberFormat="1" applyFont="1" applyBorder="1" applyAlignment="1">
      <alignment horizontal="right" vertical="center" wrapText="1"/>
    </xf>
    <xf numFmtId="0" fontId="14" fillId="0" borderId="0" xfId="2" applyFont="1" applyAlignment="1">
      <alignment vertical="top"/>
    </xf>
    <xf numFmtId="0" fontId="14" fillId="0" borderId="0" xfId="2" applyFont="1"/>
    <xf numFmtId="6" fontId="5" fillId="4" borderId="1" xfId="1" applyNumberFormat="1" applyFont="1" applyFill="1" applyBorder="1" applyAlignment="1" applyProtection="1">
      <alignment horizontal="right"/>
      <protection locked="0"/>
    </xf>
    <xf numFmtId="0" fontId="6" fillId="4" borderId="3" xfId="1" applyNumberFormat="1" applyFont="1" applyFill="1" applyBorder="1" applyAlignment="1" applyProtection="1">
      <alignment horizontal="center"/>
      <protection locked="0"/>
    </xf>
    <xf numFmtId="6" fontId="5" fillId="4" borderId="1" xfId="1" applyNumberFormat="1" applyFont="1" applyFill="1" applyBorder="1" applyAlignment="1" applyProtection="1">
      <alignment horizontal="center"/>
      <protection locked="0"/>
    </xf>
    <xf numFmtId="44" fontId="5" fillId="4" borderId="1" xfId="1" applyNumberFormat="1" applyFont="1" applyFill="1" applyBorder="1" applyAlignment="1" applyProtection="1">
      <protection locked="0"/>
    </xf>
    <xf numFmtId="6" fontId="5" fillId="0" borderId="2" xfId="1" applyNumberFormat="1" applyFont="1" applyFill="1" applyBorder="1" applyAlignment="1" applyProtection="1">
      <alignment horizontal="left" wrapText="1"/>
    </xf>
    <xf numFmtId="6" fontId="5" fillId="0" borderId="1" xfId="1" applyNumberFormat="1" applyFont="1" applyFill="1" applyBorder="1" applyAlignment="1" applyProtection="1"/>
    <xf numFmtId="0" fontId="6" fillId="0" borderId="3" xfId="1" applyNumberFormat="1" applyFont="1" applyFill="1" applyBorder="1" applyAlignment="1" applyProtection="1">
      <alignment horizontal="left" indent="1"/>
      <protection locked="0"/>
    </xf>
    <xf numFmtId="0" fontId="5" fillId="0" borderId="2" xfId="1" applyNumberFormat="1" applyFont="1" applyFill="1" applyBorder="1" applyAlignment="1" applyProtection="1">
      <alignment horizontal="left"/>
    </xf>
    <xf numFmtId="6" fontId="5" fillId="0" borderId="1" xfId="1" applyNumberFormat="1" applyFont="1" applyFill="1" applyBorder="1" applyAlignment="1" applyProtection="1">
      <protection locked="0"/>
    </xf>
    <xf numFmtId="0" fontId="6" fillId="0" borderId="3" xfId="1" applyNumberFormat="1" applyFont="1" applyFill="1" applyBorder="1" applyAlignment="1" applyProtection="1">
      <alignment horizontal="left" indent="1"/>
    </xf>
    <xf numFmtId="6" fontId="5" fillId="4" borderId="1" xfId="1" applyNumberFormat="1" applyFont="1" applyFill="1" applyBorder="1" applyAlignment="1" applyProtection="1"/>
    <xf numFmtId="0" fontId="14" fillId="0" borderId="0" xfId="2" applyFont="1" applyAlignment="1">
      <alignment horizontal="left" wrapText="1"/>
    </xf>
    <xf numFmtId="0" fontId="14" fillId="0" borderId="0" xfId="2" applyFont="1" applyAlignment="1">
      <alignment wrapText="1"/>
    </xf>
    <xf numFmtId="44" fontId="5" fillId="4" borderId="1" xfId="1" applyNumberFormat="1" applyFont="1" applyFill="1" applyBorder="1" applyAlignment="1" applyProtection="1">
      <alignment horizontal="center"/>
    </xf>
    <xf numFmtId="0" fontId="6" fillId="4" borderId="3" xfId="1" applyNumberFormat="1" applyFont="1" applyFill="1" applyBorder="1" applyAlignment="1" applyProtection="1">
      <alignment horizontal="center"/>
    </xf>
    <xf numFmtId="44" fontId="0" fillId="0" borderId="0" xfId="0" applyNumberFormat="1"/>
    <xf numFmtId="8" fontId="3" fillId="0" borderId="0" xfId="2" applyNumberFormat="1"/>
    <xf numFmtId="0" fontId="5" fillId="0" borderId="0" xfId="2" applyFont="1" applyAlignment="1">
      <alignment wrapText="1"/>
    </xf>
    <xf numFmtId="0" fontId="5" fillId="0" borderId="0" xfId="2" applyFont="1" applyAlignment="1">
      <alignment horizontal="left" wrapText="1" indent="3"/>
    </xf>
    <xf numFmtId="44" fontId="3" fillId="0" borderId="0" xfId="2" applyNumberFormat="1"/>
    <xf numFmtId="0" fontId="5" fillId="4" borderId="3" xfId="1" applyNumberFormat="1" applyFont="1" applyFill="1" applyBorder="1" applyAlignment="1" applyProtection="1">
      <alignment horizontal="left" wrapText="1" indent="1"/>
    </xf>
    <xf numFmtId="166" fontId="5" fillId="0" borderId="1" xfId="1" applyNumberFormat="1" applyFont="1" applyFill="1" applyBorder="1" applyAlignment="1" applyProtection="1"/>
    <xf numFmtId="6" fontId="5" fillId="0" borderId="1" xfId="1" applyNumberFormat="1" applyFont="1" applyBorder="1"/>
    <xf numFmtId="0" fontId="6" fillId="0" borderId="3" xfId="1" applyNumberFormat="1" applyFont="1" applyBorder="1" applyAlignment="1">
      <alignment horizontal="left" indent="1"/>
    </xf>
    <xf numFmtId="6" fontId="4" fillId="0" borderId="1" xfId="1" applyNumberFormat="1" applyFont="1" applyBorder="1" applyAlignment="1">
      <alignment horizontal="right"/>
    </xf>
    <xf numFmtId="44" fontId="5" fillId="4" borderId="1" xfId="1" applyNumberFormat="1" applyFont="1" applyFill="1" applyBorder="1" applyProtection="1">
      <protection locked="0"/>
    </xf>
    <xf numFmtId="6" fontId="4" fillId="0" borderId="1" xfId="1" applyNumberFormat="1" applyFont="1" applyBorder="1"/>
    <xf numFmtId="0" fontId="6" fillId="0" borderId="1" xfId="1" applyNumberFormat="1" applyFont="1" applyBorder="1" applyAlignment="1">
      <alignment horizontal="left" indent="1"/>
    </xf>
    <xf numFmtId="6" fontId="7" fillId="0" borderId="1" xfId="1" applyNumberFormat="1" applyFont="1" applyBorder="1"/>
    <xf numFmtId="0" fontId="5" fillId="0" borderId="2" xfId="1" applyNumberFormat="1" applyFont="1" applyBorder="1" applyAlignment="1">
      <alignment horizontal="left" wrapText="1"/>
    </xf>
    <xf numFmtId="0" fontId="6" fillId="4" borderId="3" xfId="1" applyNumberFormat="1" applyFont="1" applyFill="1" applyBorder="1" applyAlignment="1">
      <alignment horizontal="left" indent="1"/>
    </xf>
    <xf numFmtId="44" fontId="5" fillId="4" borderId="1" xfId="1" applyNumberFormat="1" applyFont="1" applyFill="1" applyBorder="1" applyAlignment="1">
      <alignment horizontal="center"/>
    </xf>
    <xf numFmtId="0" fontId="6" fillId="4" borderId="3" xfId="1" applyNumberFormat="1" applyFont="1" applyFill="1" applyBorder="1" applyAlignment="1">
      <alignment horizontal="center"/>
    </xf>
    <xf numFmtId="0" fontId="5" fillId="0" borderId="2" xfId="1" applyNumberFormat="1" applyFont="1" applyBorder="1" applyAlignment="1">
      <alignment horizontal="left"/>
    </xf>
    <xf numFmtId="44" fontId="4" fillId="4" borderId="1" xfId="1" applyNumberFormat="1" applyFont="1" applyFill="1" applyBorder="1"/>
    <xf numFmtId="0" fontId="0" fillId="3" borderId="0" xfId="0" applyFill="1"/>
    <xf numFmtId="0" fontId="3" fillId="0" borderId="21" xfId="2" applyBorder="1"/>
    <xf numFmtId="0" fontId="3" fillId="0" borderId="20" xfId="2" applyBorder="1" applyAlignment="1">
      <alignment wrapText="1"/>
    </xf>
    <xf numFmtId="0" fontId="4" fillId="4" borderId="1" xfId="2" applyFont="1" applyFill="1" applyBorder="1" applyAlignment="1">
      <alignment horizontal="right"/>
    </xf>
    <xf numFmtId="164" fontId="5" fillId="4" borderId="1" xfId="2" applyNumberFormat="1" applyFont="1" applyFill="1" applyBorder="1" applyAlignment="1">
      <alignment horizontal="right"/>
    </xf>
    <xf numFmtId="0" fontId="4" fillId="4" borderId="3" xfId="2" applyFont="1" applyFill="1" applyBorder="1" applyAlignment="1">
      <alignment horizontal="center"/>
    </xf>
    <xf numFmtId="0" fontId="4" fillId="4" borderId="1" xfId="2" applyFont="1" applyFill="1" applyBorder="1" applyAlignment="1">
      <alignment horizontal="center"/>
    </xf>
    <xf numFmtId="6" fontId="5" fillId="4" borderId="1" xfId="1" applyNumberFormat="1" applyFont="1" applyFill="1" applyBorder="1"/>
    <xf numFmtId="6" fontId="4" fillId="4" borderId="1" xfId="1" applyNumberFormat="1" applyFont="1" applyFill="1" applyBorder="1" applyAlignment="1">
      <alignment horizontal="right"/>
    </xf>
    <xf numFmtId="164" fontId="4" fillId="4" borderId="1" xfId="2" applyNumberFormat="1" applyFont="1" applyFill="1" applyBorder="1" applyAlignment="1">
      <alignment horizontal="right"/>
    </xf>
    <xf numFmtId="0" fontId="4" fillId="4" borderId="3" xfId="1" applyNumberFormat="1" applyFont="1" applyFill="1" applyBorder="1" applyAlignment="1">
      <alignment horizontal="right"/>
    </xf>
    <xf numFmtId="6" fontId="7" fillId="4" borderId="1" xfId="1" applyNumberFormat="1" applyFont="1" applyFill="1" applyBorder="1" applyAlignment="1">
      <alignment horizontal="right"/>
    </xf>
    <xf numFmtId="44" fontId="6" fillId="4" borderId="1" xfId="1" applyNumberFormat="1" applyFont="1" applyFill="1" applyBorder="1" applyAlignment="1">
      <alignment horizontal="right"/>
    </xf>
    <xf numFmtId="0" fontId="9" fillId="4" borderId="3" xfId="1" applyNumberFormat="1" applyFont="1" applyFill="1" applyBorder="1" applyAlignment="1">
      <alignment horizontal="left" indent="1"/>
    </xf>
    <xf numFmtId="0" fontId="12" fillId="4" borderId="3" xfId="1" applyNumberFormat="1" applyFont="1" applyFill="1" applyBorder="1" applyAlignment="1">
      <alignment horizontal="left" indent="3"/>
    </xf>
    <xf numFmtId="8" fontId="0" fillId="0" borderId="0" xfId="0" applyNumberFormat="1"/>
    <xf numFmtId="0" fontId="4" fillId="4" borderId="3" xfId="1" applyNumberFormat="1" applyFont="1" applyFill="1" applyBorder="1" applyAlignment="1" applyProtection="1">
      <alignment horizontal="right"/>
    </xf>
    <xf numFmtId="44" fontId="6" fillId="4" borderId="1" xfId="1" applyNumberFormat="1" applyFont="1" applyFill="1" applyBorder="1" applyAlignment="1" applyProtection="1">
      <alignment horizontal="right"/>
    </xf>
    <xf numFmtId="0" fontId="9" fillId="4" borderId="3" xfId="1" applyNumberFormat="1" applyFont="1" applyFill="1" applyBorder="1" applyAlignment="1" applyProtection="1">
      <alignment horizontal="left" indent="1"/>
    </xf>
    <xf numFmtId="0" fontId="12" fillId="4" borderId="3" xfId="1" applyNumberFormat="1" applyFont="1" applyFill="1" applyBorder="1" applyAlignment="1" applyProtection="1">
      <alignment horizontal="left" indent="3"/>
    </xf>
    <xf numFmtId="44" fontId="5" fillId="4" borderId="1" xfId="7" applyFont="1" applyFill="1" applyBorder="1" applyAlignment="1" applyProtection="1">
      <alignment horizontal="right"/>
      <protection locked="0"/>
    </xf>
    <xf numFmtId="44" fontId="3" fillId="0" borderId="0" xfId="2" applyNumberFormat="1" applyAlignment="1">
      <alignment wrapText="1"/>
    </xf>
    <xf numFmtId="0" fontId="5" fillId="0" borderId="4" xfId="2" applyFont="1" applyBorder="1" applyAlignment="1">
      <alignment horizontal="left" indent="2"/>
    </xf>
    <xf numFmtId="0" fontId="5" fillId="0" borderId="5" xfId="2" applyFont="1" applyBorder="1" applyAlignment="1">
      <alignment horizontal="left" indent="2"/>
    </xf>
    <xf numFmtId="0" fontId="5" fillId="0" borderId="6" xfId="2" applyFont="1" applyBorder="1" applyAlignment="1">
      <alignment horizontal="left" indent="2"/>
    </xf>
    <xf numFmtId="0" fontId="4" fillId="2" borderId="2" xfId="2" applyFont="1" applyFill="1" applyBorder="1" applyAlignment="1">
      <alignment horizontal="center"/>
    </xf>
    <xf numFmtId="0" fontId="4" fillId="2" borderId="1" xfId="2" applyFont="1" applyFill="1" applyBorder="1" applyAlignment="1">
      <alignment horizontal="center"/>
    </xf>
    <xf numFmtId="0" fontId="11" fillId="0" borderId="3" xfId="0" applyFont="1" applyBorder="1" applyAlignment="1">
      <alignment horizontal="center"/>
    </xf>
    <xf numFmtId="0" fontId="5" fillId="4" borderId="2" xfId="2" applyFont="1" applyFill="1" applyBorder="1" applyAlignment="1" applyProtection="1">
      <alignment horizontal="left" wrapText="1" indent="2"/>
      <protection locked="0"/>
    </xf>
    <xf numFmtId="0" fontId="5" fillId="4" borderId="1" xfId="2" applyFont="1" applyFill="1" applyBorder="1" applyAlignment="1" applyProtection="1">
      <alignment horizontal="left" wrapText="1" indent="2"/>
      <protection locked="0"/>
    </xf>
    <xf numFmtId="0" fontId="5" fillId="4" borderId="3" xfId="2" applyFont="1" applyFill="1" applyBorder="1" applyAlignment="1" applyProtection="1">
      <alignment horizontal="left" wrapText="1" indent="2"/>
      <protection locked="0"/>
    </xf>
    <xf numFmtId="0" fontId="5" fillId="4" borderId="2" xfId="2" applyFont="1" applyFill="1" applyBorder="1" applyAlignment="1" applyProtection="1">
      <alignment horizontal="left" indent="2"/>
      <protection locked="0"/>
    </xf>
    <xf numFmtId="0" fontId="5" fillId="4" borderId="1" xfId="2" applyFont="1" applyFill="1" applyBorder="1" applyAlignment="1" applyProtection="1">
      <alignment horizontal="left" indent="2"/>
      <protection locked="0"/>
    </xf>
    <xf numFmtId="0" fontId="5" fillId="4" borderId="3" xfId="2" applyFont="1" applyFill="1" applyBorder="1" applyAlignment="1" applyProtection="1">
      <alignment horizontal="left" indent="2"/>
      <protection locked="0"/>
    </xf>
    <xf numFmtId="0" fontId="5" fillId="0" borderId="2" xfId="2" applyFont="1" applyBorder="1" applyAlignment="1">
      <alignment horizontal="left" indent="2"/>
    </xf>
    <xf numFmtId="0" fontId="5" fillId="0" borderId="1" xfId="2" applyFont="1" applyBorder="1" applyAlignment="1">
      <alignment horizontal="left" indent="2"/>
    </xf>
    <xf numFmtId="0" fontId="5" fillId="0" borderId="3" xfId="2" applyFont="1" applyBorder="1" applyAlignment="1">
      <alignment horizontal="left" indent="2"/>
    </xf>
    <xf numFmtId="0" fontId="5" fillId="4" borderId="22" xfId="2" applyFont="1" applyFill="1" applyBorder="1" applyAlignment="1" applyProtection="1">
      <alignment horizontal="left" wrapText="1" indent="2"/>
      <protection locked="0"/>
    </xf>
    <xf numFmtId="0" fontId="5" fillId="4" borderId="23" xfId="2" applyFont="1" applyFill="1" applyBorder="1" applyAlignment="1" applyProtection="1">
      <alignment horizontal="left" wrapText="1" indent="2"/>
      <protection locked="0"/>
    </xf>
    <xf numFmtId="0" fontId="5" fillId="4" borderId="24" xfId="2" applyFont="1" applyFill="1" applyBorder="1" applyAlignment="1" applyProtection="1">
      <alignment horizontal="left" wrapText="1" indent="2"/>
      <protection locked="0"/>
    </xf>
    <xf numFmtId="0" fontId="15" fillId="0" borderId="0" xfId="2" applyFont="1" applyAlignment="1">
      <alignment horizontal="center" vertical="center" wrapText="1"/>
    </xf>
    <xf numFmtId="0" fontId="17" fillId="0" borderId="0" xfId="2" applyFont="1" applyAlignment="1">
      <alignment horizontal="center" wrapText="1"/>
    </xf>
    <xf numFmtId="0" fontId="5" fillId="0" borderId="0" xfId="2" applyFont="1" applyAlignment="1">
      <alignment horizontal="center" wrapText="1"/>
    </xf>
    <xf numFmtId="0" fontId="17" fillId="3" borderId="8" xfId="2" applyFont="1" applyFill="1" applyBorder="1" applyAlignment="1">
      <alignment horizontal="left" vertical="center" wrapText="1"/>
    </xf>
    <xf numFmtId="0" fontId="16" fillId="3" borderId="8" xfId="2" applyFont="1" applyFill="1" applyBorder="1" applyAlignment="1">
      <alignment horizontal="left" vertical="center" wrapText="1"/>
    </xf>
    <xf numFmtId="0" fontId="14" fillId="0" borderId="0" xfId="2" applyFont="1" applyAlignment="1">
      <alignment horizontal="center" vertical="top"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5" fillId="0" borderId="20" xfId="2" applyFont="1" applyBorder="1" applyAlignment="1">
      <alignment horizontal="center" vertical="center" wrapText="1"/>
    </xf>
    <xf numFmtId="0" fontId="4" fillId="2" borderId="15"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16" xfId="2" applyFont="1" applyFill="1" applyBorder="1" applyAlignment="1">
      <alignment horizontal="center" vertical="center"/>
    </xf>
    <xf numFmtId="0" fontId="18" fillId="0" borderId="17" xfId="2" applyFont="1" applyBorder="1" applyAlignment="1">
      <alignment horizontal="left" vertical="center" wrapText="1"/>
    </xf>
    <xf numFmtId="0" fontId="18" fillId="0" borderId="18" xfId="2" applyFont="1" applyBorder="1" applyAlignment="1">
      <alignment horizontal="left" vertical="center" wrapText="1"/>
    </xf>
    <xf numFmtId="0" fontId="18" fillId="0" borderId="19" xfId="2" applyFont="1" applyBorder="1" applyAlignment="1">
      <alignment horizontal="left" vertical="center" wrapText="1"/>
    </xf>
    <xf numFmtId="0" fontId="16" fillId="3" borderId="13" xfId="2" applyFont="1" applyFill="1" applyBorder="1" applyAlignment="1">
      <alignment horizontal="left" vertical="center" wrapText="1"/>
    </xf>
    <xf numFmtId="0" fontId="16" fillId="3" borderId="9" xfId="2" applyFont="1" applyFill="1" applyBorder="1" applyAlignment="1">
      <alignment horizontal="left" vertical="center"/>
    </xf>
    <xf numFmtId="0" fontId="16" fillId="3" borderId="14" xfId="2" applyFont="1" applyFill="1" applyBorder="1" applyAlignment="1">
      <alignment horizontal="left" vertical="center"/>
    </xf>
    <xf numFmtId="0" fontId="20" fillId="3" borderId="0" xfId="0" applyFont="1" applyFill="1" applyAlignment="1">
      <alignment horizontal="center"/>
    </xf>
  </cellXfs>
  <cellStyles count="8">
    <cellStyle name="Currency" xfId="7" builtinId="4"/>
    <cellStyle name="Normal" xfId="0" builtinId="0"/>
    <cellStyle name="Normal 2" xfId="2" xr:uid="{4697A19F-09F4-4505-AB1A-136E15E2907F}"/>
    <cellStyle name="Normal 3" xfId="3" xr:uid="{63855EAC-403E-42AA-81EE-2A7D7AA7469F}"/>
    <cellStyle name="Normal 4" xfId="4" xr:uid="{28E7F9D2-2C51-416C-9EDB-02544720CE77}"/>
    <cellStyle name="Normal 4 2" xfId="5" xr:uid="{A6D2BE61-BE07-477A-937F-66D316E52BD6}"/>
    <cellStyle name="Normal 5" xfId="6" xr:uid="{9BFA732E-50DD-4D6A-B854-636605954070}"/>
    <cellStyle name="Percent" xfId="1" builtinId="5"/>
  </cellStyles>
  <dxfs count="51">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b/>
        <i val="0"/>
        <color rgb="FF339966"/>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b/>
        <i val="0"/>
        <color rgb="FF339966"/>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b/>
        <i val="0"/>
        <color rgb="FF339966"/>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b/>
        <i val="0"/>
        <color rgb="FF339966"/>
      </font>
    </dxf>
    <dxf>
      <font>
        <color theme="0"/>
      </font>
    </dxf>
    <dxf>
      <font>
        <color theme="0"/>
      </font>
    </dxf>
    <dxf>
      <font>
        <color theme="0"/>
      </font>
    </dxf>
    <dxf>
      <font>
        <color theme="0"/>
      </font>
    </dxf>
  </dxfs>
  <tableStyles count="0" defaultTableStyle="TableStyleMedium2" defaultPivotStyle="PivotStyleLight16"/>
  <colors>
    <mruColors>
      <color rgb="FFE06F3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Yates, Mike" id="{CE2D0970-1597-4FA1-817E-383C6112F636}" userId="S::Mike.Yates@Nebraska.gov::2bdcf6e1-14b4-4c6a-922b-05228392fc63" providerId="AD"/>
  <person displayName="Hansen, Matthew" id="{30598180-C9E8-4925-BD74-48EB524873DD}"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4" dT="2024-05-01T12:57:27.01" personId="{30598180-C9E8-4925-BD74-48EB524873DD}" id="{0F1C43D5-C975-4827-8496-F3B8A854FDAC}">
    <text>Note that Optional/Renewal Term costs should not be scored/evaluated, only the cost for the Initial Period.</text>
  </threadedComment>
  <threadedComment ref="A124" dT="2024-05-01T14:40:03.41" personId="{CE2D0970-1597-4FA1-817E-383C6112F636}" id="{DCD75593-B155-4889-B349-518A284E36FD}" parentId="{0F1C43D5-C975-4827-8496-F3B8A854FDAC}">
    <text>Understood</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4-04-25T18:08:25.91" personId="{30598180-C9E8-4925-BD74-48EB524873DD}" id="{4CA4A2F3-27C4-4C55-88D1-52690EF1A0F2}">
    <text>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ext>
  </threadedComment>
  <threadedComment ref="C4" dT="2024-05-01T12:50:14.51" personId="{30598180-C9E8-4925-BD74-48EB524873DD}" id="{6D3737DB-D14A-4C59-8A99-5FDBC2D99620}">
    <text xml:space="preserve">SPB recommends having separate columns for optional services for the bidder to provide cost for the initial contract period and each subsequent optional renewal period as well. </text>
  </threadedComment>
  <threadedComment ref="A24" dT="2024-05-01T12:43:38.49" personId="{30598180-C9E8-4925-BD74-48EB524873DD}" id="{3877874D-B0A6-4A82-B126-9771F35CAAFA}">
    <text>Is this meant to be an hourly rate? If so, recommend listing in either the Hourly Costs section below, or adding additional details/instructions identifying this as an hourly rate.</text>
  </threadedComment>
</ThreadedComments>
</file>

<file path=xl/threadedComments/threadedComment3.xml><?xml version="1.0" encoding="utf-8"?>
<ThreadedComments xmlns="http://schemas.microsoft.com/office/spreadsheetml/2018/threadedcomments" xmlns:x="http://schemas.openxmlformats.org/spreadsheetml/2006/main">
  <threadedComment ref="A38" dT="2024-05-01T12:57:27.01" personId="{30598180-C9E8-4925-BD74-48EB524873DD}" id="{B83DEBF4-F2F2-4103-B515-A17532A4FF63}">
    <text>Note that Optional/Renewal Term costs should not be scored/evaluated, only the cost for the Initial Period.</text>
  </threadedComment>
  <threadedComment ref="A38" dT="2024-05-01T14:40:03.41" personId="{CE2D0970-1597-4FA1-817E-383C6112F636}" id="{A7158744-8E38-43A4-9E16-FB17ACA90D6C}" parentId="{B83DEBF4-F2F2-4103-B515-A17532A4FF63}">
    <text>Understood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CF1C-11CE-404C-9F78-6ABB97637A9A}">
  <sheetPr codeName="Sheet1"/>
  <dimension ref="A1:H166"/>
  <sheetViews>
    <sheetView tabSelected="1" zoomScaleNormal="100" zoomScaleSheetLayoutView="80" workbookViewId="0">
      <selection activeCell="G163" sqref="G163"/>
    </sheetView>
  </sheetViews>
  <sheetFormatPr defaultColWidth="9.140625" defaultRowHeight="12.75" x14ac:dyDescent="0.2"/>
  <cols>
    <col min="1" max="1" width="40.140625" style="56" bestFit="1" customWidth="1"/>
    <col min="2" max="2" width="13.85546875" style="3" customWidth="1"/>
    <col min="3" max="3" width="15.42578125" style="3" customWidth="1"/>
    <col min="4" max="4" width="64.42578125" style="1" bestFit="1" customWidth="1"/>
    <col min="5" max="5" width="47.85546875" style="58" customWidth="1"/>
    <col min="6" max="6" width="14.5703125" style="1" bestFit="1" customWidth="1"/>
    <col min="7" max="7" width="9.140625" style="1"/>
    <col min="8" max="8" width="11.7109375" style="1" bestFit="1" customWidth="1"/>
    <col min="9" max="16384" width="9.140625" style="1"/>
  </cols>
  <sheetData>
    <row r="1" spans="1:8" ht="34.35" customHeight="1" x14ac:dyDescent="0.25">
      <c r="A1" s="162" t="s">
        <v>0</v>
      </c>
      <c r="B1" s="163"/>
      <c r="C1" s="163"/>
      <c r="D1" s="163"/>
      <c r="E1" s="161"/>
    </row>
    <row r="2" spans="1:8" ht="52.35" customHeight="1" thickBot="1" x14ac:dyDescent="0.25">
      <c r="A2" s="164" t="s">
        <v>1</v>
      </c>
      <c r="B2" s="165"/>
      <c r="C2" s="165"/>
      <c r="D2" s="165"/>
      <c r="E2" s="161"/>
    </row>
    <row r="3" spans="1:8" ht="15" customHeight="1" thickTop="1" x14ac:dyDescent="0.25">
      <c r="A3" s="146" t="s">
        <v>2</v>
      </c>
      <c r="B3" s="147"/>
      <c r="C3" s="147"/>
      <c r="D3" s="148"/>
      <c r="E3" s="97" t="s">
        <v>3</v>
      </c>
    </row>
    <row r="4" spans="1:8" x14ac:dyDescent="0.2">
      <c r="A4" s="44" t="s">
        <v>4</v>
      </c>
      <c r="B4" s="4"/>
      <c r="C4" s="43" t="s">
        <v>5</v>
      </c>
      <c r="D4" s="29" t="s">
        <v>6</v>
      </c>
      <c r="E4" s="98" t="s">
        <v>3</v>
      </c>
    </row>
    <row r="5" spans="1:8" x14ac:dyDescent="0.2">
      <c r="A5" s="30"/>
      <c r="B5" s="5"/>
      <c r="C5" s="5"/>
      <c r="D5" s="31"/>
      <c r="E5" s="98" t="s">
        <v>3</v>
      </c>
    </row>
    <row r="6" spans="1:8" x14ac:dyDescent="0.2">
      <c r="A6" s="45" t="s">
        <v>7</v>
      </c>
      <c r="B6" s="6"/>
      <c r="C6" s="6"/>
      <c r="D6" s="7"/>
      <c r="E6" s="98" t="s">
        <v>3</v>
      </c>
    </row>
    <row r="7" spans="1:8" x14ac:dyDescent="0.2">
      <c r="A7" s="46" t="s">
        <v>8</v>
      </c>
      <c r="B7" s="6"/>
      <c r="C7" s="24">
        <v>55800.03</v>
      </c>
      <c r="D7" s="25"/>
      <c r="H7" s="102"/>
    </row>
    <row r="8" spans="1:8" x14ac:dyDescent="0.2">
      <c r="A8" s="46" t="s">
        <v>9</v>
      </c>
      <c r="B8" s="6"/>
      <c r="C8" s="24">
        <v>179520.9</v>
      </c>
      <c r="D8" s="25"/>
      <c r="H8" s="102"/>
    </row>
    <row r="9" spans="1:8" x14ac:dyDescent="0.2">
      <c r="A9" s="47"/>
      <c r="B9" s="6"/>
      <c r="C9" s="6"/>
      <c r="D9" s="7"/>
    </row>
    <row r="10" spans="1:8" x14ac:dyDescent="0.2">
      <c r="A10" s="30"/>
      <c r="B10" s="33" t="s">
        <v>10</v>
      </c>
      <c r="C10" s="10">
        <f>SUM(C6:C9)</f>
        <v>235320.93</v>
      </c>
      <c r="D10" s="7"/>
    </row>
    <row r="11" spans="1:8" x14ac:dyDescent="0.2">
      <c r="A11" s="30"/>
      <c r="B11" s="34"/>
      <c r="C11" s="34"/>
      <c r="D11" s="7"/>
    </row>
    <row r="12" spans="1:8" ht="15" customHeight="1" x14ac:dyDescent="0.25">
      <c r="A12" s="146" t="s">
        <v>11</v>
      </c>
      <c r="B12" s="147"/>
      <c r="C12" s="147"/>
      <c r="D12" s="148"/>
    </row>
    <row r="13" spans="1:8" x14ac:dyDescent="0.2">
      <c r="A13" s="48" t="str">
        <f>A$4</f>
        <v>Item</v>
      </c>
      <c r="B13" s="26"/>
      <c r="C13" s="26" t="s">
        <v>5</v>
      </c>
      <c r="D13" s="29" t="str">
        <f>D$4</f>
        <v>Notes</v>
      </c>
    </row>
    <row r="14" spans="1:8" x14ac:dyDescent="0.2">
      <c r="A14" s="30"/>
      <c r="B14" s="34"/>
      <c r="C14" s="34"/>
      <c r="D14" s="7"/>
    </row>
    <row r="15" spans="1:8" x14ac:dyDescent="0.2">
      <c r="A15" s="49" t="s">
        <v>12</v>
      </c>
      <c r="B15" s="6"/>
      <c r="C15" s="6"/>
      <c r="D15" s="7"/>
    </row>
    <row r="16" spans="1:8" x14ac:dyDescent="0.2">
      <c r="A16" s="57" t="s">
        <v>13</v>
      </c>
      <c r="B16" s="6"/>
      <c r="C16" s="88" t="s">
        <v>14</v>
      </c>
      <c r="D16" s="87" t="str">
        <f>D29</f>
        <v>Included in Base ONESolution CAD Subscription</v>
      </c>
      <c r="E16" s="98"/>
    </row>
    <row r="17" spans="1:4" x14ac:dyDescent="0.2">
      <c r="A17" s="57" t="s">
        <v>15</v>
      </c>
      <c r="B17" s="6"/>
      <c r="C17" s="88" t="s">
        <v>16</v>
      </c>
      <c r="D17" s="87" t="s">
        <v>17</v>
      </c>
    </row>
    <row r="18" spans="1:4" x14ac:dyDescent="0.2">
      <c r="A18" s="57" t="s">
        <v>18</v>
      </c>
      <c r="B18" s="6"/>
      <c r="C18" s="88" t="s">
        <v>14</v>
      </c>
      <c r="D18" s="87" t="s">
        <v>19</v>
      </c>
    </row>
    <row r="19" spans="1:4" x14ac:dyDescent="0.2">
      <c r="A19" s="57" t="s">
        <v>20</v>
      </c>
      <c r="B19" s="6"/>
      <c r="C19" s="86">
        <v>6000</v>
      </c>
      <c r="D19" s="87"/>
    </row>
    <row r="20" spans="1:4" x14ac:dyDescent="0.2">
      <c r="A20" s="57" t="s">
        <v>21</v>
      </c>
      <c r="B20" s="6"/>
      <c r="C20" s="88" t="s">
        <v>16</v>
      </c>
      <c r="D20" s="87" t="s">
        <v>17</v>
      </c>
    </row>
    <row r="21" spans="1:4" x14ac:dyDescent="0.2">
      <c r="A21" s="57" t="s">
        <v>22</v>
      </c>
      <c r="B21" s="6"/>
      <c r="C21" s="88" t="s">
        <v>16</v>
      </c>
      <c r="D21" s="87" t="s">
        <v>17</v>
      </c>
    </row>
    <row r="22" spans="1:4" x14ac:dyDescent="0.2">
      <c r="A22" s="57" t="s">
        <v>23</v>
      </c>
      <c r="B22" s="6"/>
      <c r="C22" s="86">
        <v>3000</v>
      </c>
      <c r="D22" s="25"/>
    </row>
    <row r="23" spans="1:4" x14ac:dyDescent="0.2">
      <c r="A23" s="57" t="s">
        <v>24</v>
      </c>
      <c r="B23" s="6"/>
      <c r="C23" s="86">
        <v>3000</v>
      </c>
      <c r="D23" s="25"/>
    </row>
    <row r="24" spans="1:4" x14ac:dyDescent="0.2">
      <c r="A24" s="57" t="s">
        <v>25</v>
      </c>
      <c r="B24" s="6"/>
      <c r="C24" s="86">
        <v>3000</v>
      </c>
      <c r="D24" s="25"/>
    </row>
    <row r="25" spans="1:4" x14ac:dyDescent="0.2">
      <c r="A25" s="57" t="s">
        <v>26</v>
      </c>
      <c r="B25" s="6"/>
      <c r="C25" s="88" t="s">
        <v>14</v>
      </c>
      <c r="D25" s="87" t="s">
        <v>27</v>
      </c>
    </row>
    <row r="26" spans="1:4" x14ac:dyDescent="0.2">
      <c r="A26" s="57" t="s">
        <v>28</v>
      </c>
      <c r="B26" s="6"/>
      <c r="C26" s="88" t="s">
        <v>14</v>
      </c>
      <c r="D26" s="87" t="str">
        <f>D29</f>
        <v>Included in Base ONESolution CAD Subscription</v>
      </c>
    </row>
    <row r="27" spans="1:4" x14ac:dyDescent="0.2">
      <c r="A27" s="57" t="s">
        <v>29</v>
      </c>
      <c r="B27" s="6"/>
      <c r="C27" s="86">
        <v>3000</v>
      </c>
      <c r="D27" s="25"/>
    </row>
    <row r="28" spans="1:4" x14ac:dyDescent="0.2">
      <c r="A28" s="57" t="s">
        <v>30</v>
      </c>
      <c r="B28" s="6"/>
      <c r="C28" s="88" t="s">
        <v>14</v>
      </c>
      <c r="D28" s="87" t="str">
        <f>D29</f>
        <v>Included in Base ONESolution CAD Subscription</v>
      </c>
    </row>
    <row r="29" spans="1:4" ht="25.5" x14ac:dyDescent="0.2">
      <c r="A29" s="57" t="s">
        <v>31</v>
      </c>
      <c r="B29" s="6"/>
      <c r="C29" s="88" t="s">
        <v>14</v>
      </c>
      <c r="D29" s="87" t="s">
        <v>32</v>
      </c>
    </row>
    <row r="30" spans="1:4" x14ac:dyDescent="0.2">
      <c r="A30" s="57" t="s">
        <v>33</v>
      </c>
      <c r="B30" s="6"/>
      <c r="C30" s="86">
        <v>10000</v>
      </c>
      <c r="D30" s="25"/>
    </row>
    <row r="31" spans="1:4" x14ac:dyDescent="0.2">
      <c r="A31" s="57" t="s">
        <v>34</v>
      </c>
      <c r="B31" s="6"/>
      <c r="C31" s="86">
        <v>3000</v>
      </c>
      <c r="D31" s="25"/>
    </row>
    <row r="32" spans="1:4" x14ac:dyDescent="0.2">
      <c r="A32" s="57" t="s">
        <v>35</v>
      </c>
      <c r="B32" s="6"/>
      <c r="C32" s="88" t="s">
        <v>16</v>
      </c>
      <c r="D32" s="87" t="s">
        <v>17</v>
      </c>
    </row>
    <row r="33" spans="1:4" ht="25.5" x14ac:dyDescent="0.2">
      <c r="A33" s="57" t="s">
        <v>36</v>
      </c>
      <c r="B33" s="6"/>
      <c r="C33" s="88" t="s">
        <v>16</v>
      </c>
      <c r="D33" s="87" t="s">
        <v>17</v>
      </c>
    </row>
    <row r="34" spans="1:4" x14ac:dyDescent="0.2">
      <c r="A34" s="57" t="s">
        <v>37</v>
      </c>
      <c r="B34" s="6"/>
      <c r="C34" s="86">
        <v>400</v>
      </c>
      <c r="D34" s="87"/>
    </row>
    <row r="35" spans="1:4" x14ac:dyDescent="0.2">
      <c r="A35" s="57" t="s">
        <v>38</v>
      </c>
      <c r="B35" s="6"/>
      <c r="C35" s="88" t="s">
        <v>16</v>
      </c>
      <c r="D35" s="87" t="s">
        <v>17</v>
      </c>
    </row>
    <row r="36" spans="1:4" x14ac:dyDescent="0.2">
      <c r="A36" s="57" t="s">
        <v>39</v>
      </c>
      <c r="B36" s="6"/>
      <c r="C36" s="86">
        <v>4000</v>
      </c>
      <c r="D36" s="87"/>
    </row>
    <row r="37" spans="1:4" x14ac:dyDescent="0.2">
      <c r="A37" s="57" t="s">
        <v>40</v>
      </c>
      <c r="B37" s="6"/>
      <c r="C37" s="86">
        <v>6500</v>
      </c>
      <c r="D37" s="87"/>
    </row>
    <row r="38" spans="1:4" x14ac:dyDescent="0.2">
      <c r="A38" s="57" t="s">
        <v>41</v>
      </c>
      <c r="B38" s="6"/>
      <c r="C38" s="88" t="s">
        <v>16</v>
      </c>
      <c r="D38" s="87" t="s">
        <v>17</v>
      </c>
    </row>
    <row r="39" spans="1:4" x14ac:dyDescent="0.2">
      <c r="A39" s="90" t="s">
        <v>42</v>
      </c>
      <c r="B39" s="91"/>
      <c r="C39" s="88" t="s">
        <v>16</v>
      </c>
      <c r="D39" s="87" t="s">
        <v>17</v>
      </c>
    </row>
    <row r="40" spans="1:4" x14ac:dyDescent="0.2">
      <c r="A40" s="90" t="s">
        <v>43</v>
      </c>
      <c r="B40" s="91"/>
      <c r="C40" s="88" t="s">
        <v>14</v>
      </c>
      <c r="D40" s="87"/>
    </row>
    <row r="41" spans="1:4" x14ac:dyDescent="0.2">
      <c r="A41" s="57" t="s">
        <v>44</v>
      </c>
      <c r="B41" s="6"/>
      <c r="C41" s="88" t="s">
        <v>16</v>
      </c>
      <c r="D41" s="87" t="s">
        <v>17</v>
      </c>
    </row>
    <row r="42" spans="1:4" x14ac:dyDescent="0.2">
      <c r="A42" s="57" t="s">
        <v>45</v>
      </c>
      <c r="B42" s="6"/>
      <c r="C42" s="88" t="s">
        <v>16</v>
      </c>
      <c r="D42" s="87" t="s">
        <v>17</v>
      </c>
    </row>
    <row r="43" spans="1:4" ht="25.5" x14ac:dyDescent="0.2">
      <c r="A43" s="57" t="s">
        <v>46</v>
      </c>
      <c r="B43" s="6"/>
      <c r="C43" s="88" t="s">
        <v>16</v>
      </c>
      <c r="D43" s="87" t="s">
        <v>17</v>
      </c>
    </row>
    <row r="44" spans="1:4" x14ac:dyDescent="0.2">
      <c r="A44" s="57" t="s">
        <v>47</v>
      </c>
      <c r="B44" s="6"/>
      <c r="C44" s="88" t="s">
        <v>16</v>
      </c>
      <c r="D44" s="87" t="s">
        <v>17</v>
      </c>
    </row>
    <row r="45" spans="1:4" x14ac:dyDescent="0.2">
      <c r="A45" s="57" t="s">
        <v>48</v>
      </c>
      <c r="B45" s="6"/>
      <c r="C45" s="88" t="s">
        <v>16</v>
      </c>
      <c r="D45" s="87" t="s">
        <v>17</v>
      </c>
    </row>
    <row r="46" spans="1:4" x14ac:dyDescent="0.2">
      <c r="A46" s="57" t="s">
        <v>49</v>
      </c>
      <c r="B46" s="6"/>
      <c r="C46" s="24">
        <v>3200</v>
      </c>
      <c r="D46" s="25"/>
    </row>
    <row r="47" spans="1:4" ht="15.6" customHeight="1" x14ac:dyDescent="0.2">
      <c r="A47" s="90" t="s">
        <v>50</v>
      </c>
      <c r="B47" s="91"/>
      <c r="C47" s="24">
        <v>3000</v>
      </c>
      <c r="D47" s="25"/>
    </row>
    <row r="48" spans="1:4" ht="15.6" customHeight="1" x14ac:dyDescent="0.2">
      <c r="A48" s="90"/>
      <c r="B48" s="91"/>
      <c r="C48" s="94"/>
      <c r="D48" s="92"/>
    </row>
    <row r="49" spans="1:4" x14ac:dyDescent="0.2">
      <c r="A49" s="30"/>
      <c r="B49" s="33" t="s">
        <v>10</v>
      </c>
      <c r="C49" s="10">
        <f>SUM(C16:C47)</f>
        <v>48100</v>
      </c>
      <c r="D49" s="7"/>
    </row>
    <row r="50" spans="1:4" x14ac:dyDescent="0.2">
      <c r="A50" s="30"/>
      <c r="B50" s="34"/>
      <c r="C50" s="34"/>
      <c r="D50" s="7"/>
    </row>
    <row r="51" spans="1:4" ht="15" customHeight="1" x14ac:dyDescent="0.25">
      <c r="A51" s="146" t="s">
        <v>51</v>
      </c>
      <c r="B51" s="147"/>
      <c r="C51" s="147"/>
      <c r="D51" s="148"/>
    </row>
    <row r="52" spans="1:4" x14ac:dyDescent="0.2">
      <c r="A52" s="27" t="str">
        <f>A$4</f>
        <v>Item</v>
      </c>
      <c r="B52" s="26"/>
      <c r="C52" s="26" t="str">
        <f>C$4</f>
        <v>Price</v>
      </c>
      <c r="D52" s="29" t="str">
        <f>D$4</f>
        <v>Notes</v>
      </c>
    </row>
    <row r="53" spans="1:4" x14ac:dyDescent="0.2">
      <c r="A53" s="32"/>
      <c r="B53" s="34"/>
      <c r="C53" s="34"/>
      <c r="D53" s="7"/>
    </row>
    <row r="54" spans="1:4" x14ac:dyDescent="0.2">
      <c r="A54" s="93" t="s">
        <v>52</v>
      </c>
      <c r="B54" s="91"/>
      <c r="C54" s="96">
        <v>69472</v>
      </c>
      <c r="D54" s="71"/>
    </row>
    <row r="55" spans="1:4" x14ac:dyDescent="0.2">
      <c r="A55" s="8" t="s">
        <v>8</v>
      </c>
      <c r="B55" s="6"/>
      <c r="C55" s="24"/>
      <c r="D55" s="25"/>
    </row>
    <row r="56" spans="1:4" x14ac:dyDescent="0.2">
      <c r="A56" s="12" t="s">
        <v>53</v>
      </c>
      <c r="B56" s="6"/>
      <c r="C56" s="86">
        <v>5265</v>
      </c>
      <c r="D56" s="87" t="s">
        <v>54</v>
      </c>
    </row>
    <row r="57" spans="1:4" x14ac:dyDescent="0.2">
      <c r="A57" s="12" t="s">
        <v>55</v>
      </c>
      <c r="B57" s="6"/>
      <c r="C57" s="86">
        <v>18720</v>
      </c>
      <c r="D57" s="87" t="s">
        <v>54</v>
      </c>
    </row>
    <row r="58" spans="1:4" x14ac:dyDescent="0.2">
      <c r="A58" s="93" t="s">
        <v>56</v>
      </c>
      <c r="B58" s="91"/>
      <c r="C58" s="86">
        <v>31050</v>
      </c>
      <c r="D58" s="25"/>
    </row>
    <row r="59" spans="1:4" x14ac:dyDescent="0.2">
      <c r="A59" s="12" t="s">
        <v>57</v>
      </c>
      <c r="B59" s="6"/>
      <c r="C59" s="141">
        <v>143715</v>
      </c>
      <c r="D59" s="25"/>
    </row>
    <row r="60" spans="1:4" x14ac:dyDescent="0.2">
      <c r="A60" s="12" t="s">
        <v>58</v>
      </c>
      <c r="B60" s="6"/>
      <c r="C60" s="88" t="s">
        <v>14</v>
      </c>
      <c r="D60" s="25"/>
    </row>
    <row r="61" spans="1:4" x14ac:dyDescent="0.2">
      <c r="A61" s="12" t="s">
        <v>59</v>
      </c>
      <c r="B61" s="6"/>
      <c r="C61" s="88" t="s">
        <v>60</v>
      </c>
      <c r="D61" s="25"/>
    </row>
    <row r="62" spans="1:4" x14ac:dyDescent="0.2">
      <c r="A62" s="12" t="s">
        <v>61</v>
      </c>
      <c r="B62" s="6"/>
      <c r="C62" s="88" t="s">
        <v>60</v>
      </c>
      <c r="D62" s="25"/>
    </row>
    <row r="63" spans="1:4" x14ac:dyDescent="0.2">
      <c r="A63" s="12" t="s">
        <v>62</v>
      </c>
      <c r="B63" s="6"/>
      <c r="C63" s="88" t="s">
        <v>60</v>
      </c>
      <c r="D63" s="25"/>
    </row>
    <row r="64" spans="1:4" x14ac:dyDescent="0.2">
      <c r="A64" s="12" t="s">
        <v>63</v>
      </c>
      <c r="B64" s="6"/>
      <c r="C64" s="88" t="s">
        <v>60</v>
      </c>
      <c r="D64" s="25"/>
    </row>
    <row r="65" spans="1:5" x14ac:dyDescent="0.2">
      <c r="A65" s="12" t="s">
        <v>64</v>
      </c>
      <c r="B65" s="6"/>
      <c r="C65" s="24">
        <v>51675</v>
      </c>
      <c r="D65" s="25"/>
    </row>
    <row r="66" spans="1:5" x14ac:dyDescent="0.2">
      <c r="A66" s="12" t="s">
        <v>65</v>
      </c>
      <c r="B66" s="6"/>
      <c r="C66" s="88" t="s">
        <v>16</v>
      </c>
      <c r="D66" s="87" t="s">
        <v>17</v>
      </c>
    </row>
    <row r="67" spans="1:5" x14ac:dyDescent="0.2">
      <c r="A67" s="12" t="s">
        <v>66</v>
      </c>
      <c r="B67" s="6"/>
      <c r="C67" s="24">
        <v>45240</v>
      </c>
      <c r="D67" s="25"/>
    </row>
    <row r="68" spans="1:5" x14ac:dyDescent="0.2">
      <c r="A68" s="9"/>
      <c r="B68" s="6"/>
      <c r="C68" s="6"/>
      <c r="D68" s="7"/>
    </row>
    <row r="69" spans="1:5" x14ac:dyDescent="0.2">
      <c r="A69" s="12"/>
      <c r="B69" s="35" t="s">
        <v>10</v>
      </c>
      <c r="C69" s="10">
        <f>SUM(C54:C67)</f>
        <v>365137</v>
      </c>
      <c r="D69" s="11"/>
    </row>
    <row r="70" spans="1:5" x14ac:dyDescent="0.2">
      <c r="A70" s="12"/>
      <c r="B70" s="10"/>
      <c r="C70" s="10"/>
      <c r="D70" s="7"/>
    </row>
    <row r="71" spans="1:5" ht="15" customHeight="1" x14ac:dyDescent="0.25">
      <c r="A71" s="146" t="s">
        <v>67</v>
      </c>
      <c r="B71" s="147"/>
      <c r="C71" s="147"/>
      <c r="D71" s="148"/>
    </row>
    <row r="72" spans="1:5" x14ac:dyDescent="0.2">
      <c r="A72" s="27" t="str">
        <f>A$4</f>
        <v>Item</v>
      </c>
      <c r="B72" s="26"/>
      <c r="C72" s="26" t="str">
        <f>C$4</f>
        <v>Price</v>
      </c>
      <c r="D72" s="29" t="str">
        <f>D$4</f>
        <v>Notes</v>
      </c>
    </row>
    <row r="73" spans="1:5" x14ac:dyDescent="0.2">
      <c r="A73" s="32"/>
      <c r="B73" s="34"/>
      <c r="C73" s="34"/>
      <c r="D73" s="7"/>
    </row>
    <row r="74" spans="1:5" x14ac:dyDescent="0.2">
      <c r="A74" s="12" t="s">
        <v>68</v>
      </c>
      <c r="B74" s="6"/>
      <c r="C74" s="88" t="s">
        <v>60</v>
      </c>
      <c r="D74" s="25"/>
      <c r="E74" s="98"/>
    </row>
    <row r="75" spans="1:5" x14ac:dyDescent="0.2">
      <c r="A75" s="93" t="s">
        <v>69</v>
      </c>
      <c r="B75" s="91"/>
      <c r="C75" s="24">
        <v>141141.19</v>
      </c>
      <c r="D75" s="87" t="s">
        <v>70</v>
      </c>
    </row>
    <row r="76" spans="1:5" x14ac:dyDescent="0.2">
      <c r="A76" s="93" t="s">
        <v>71</v>
      </c>
      <c r="B76" s="91"/>
      <c r="C76" s="88" t="s">
        <v>60</v>
      </c>
      <c r="D76" s="25"/>
    </row>
    <row r="77" spans="1:5" x14ac:dyDescent="0.2">
      <c r="A77" s="93" t="s">
        <v>72</v>
      </c>
      <c r="B77" s="91"/>
      <c r="C77" s="88" t="s">
        <v>60</v>
      </c>
      <c r="D77" s="71"/>
    </row>
    <row r="78" spans="1:5" x14ac:dyDescent="0.2">
      <c r="A78" s="93" t="s">
        <v>73</v>
      </c>
      <c r="B78" s="91"/>
      <c r="C78" s="96">
        <v>143464.10999999999</v>
      </c>
      <c r="D78" s="71"/>
    </row>
    <row r="79" spans="1:5" x14ac:dyDescent="0.2">
      <c r="A79" s="93"/>
      <c r="B79" s="91"/>
      <c r="C79" s="91"/>
      <c r="D79" s="95"/>
    </row>
    <row r="80" spans="1:5" x14ac:dyDescent="0.2">
      <c r="A80" s="12"/>
      <c r="B80" s="35" t="s">
        <v>10</v>
      </c>
      <c r="C80" s="10">
        <f>SUM(C74:C78)</f>
        <v>284605.3</v>
      </c>
      <c r="D80" s="11"/>
    </row>
    <row r="81" spans="1:5" x14ac:dyDescent="0.2">
      <c r="A81" s="12"/>
      <c r="B81" s="10"/>
      <c r="C81" s="10"/>
      <c r="D81" s="7"/>
    </row>
    <row r="82" spans="1:5" ht="15" customHeight="1" x14ac:dyDescent="0.25">
      <c r="A82" s="146" t="s">
        <v>74</v>
      </c>
      <c r="B82" s="147"/>
      <c r="C82" s="147"/>
      <c r="D82" s="148"/>
    </row>
    <row r="83" spans="1:5" x14ac:dyDescent="0.2">
      <c r="A83" s="48" t="s">
        <v>75</v>
      </c>
      <c r="B83" s="26"/>
      <c r="C83" s="26" t="str">
        <f>C$4</f>
        <v>Price</v>
      </c>
      <c r="D83" s="29" t="str">
        <f>D$4</f>
        <v>Notes</v>
      </c>
    </row>
    <row r="84" spans="1:5" x14ac:dyDescent="0.2">
      <c r="A84" s="30"/>
      <c r="B84" s="34"/>
      <c r="C84" s="34"/>
      <c r="D84" s="7"/>
    </row>
    <row r="85" spans="1:5" x14ac:dyDescent="0.2">
      <c r="A85" s="69" t="s">
        <v>76</v>
      </c>
      <c r="B85" s="6"/>
      <c r="C85" s="24">
        <v>57500</v>
      </c>
      <c r="D85" s="25"/>
    </row>
    <row r="86" spans="1:5" x14ac:dyDescent="0.2">
      <c r="A86" s="69" t="s">
        <v>72</v>
      </c>
      <c r="B86" s="6"/>
      <c r="C86" s="88" t="s">
        <v>60</v>
      </c>
      <c r="D86" s="25"/>
    </row>
    <row r="87" spans="1:5" x14ac:dyDescent="0.2">
      <c r="A87" s="49"/>
      <c r="B87" s="6"/>
      <c r="C87" s="6"/>
      <c r="D87" s="7"/>
    </row>
    <row r="88" spans="1:5" x14ac:dyDescent="0.2">
      <c r="A88" s="50"/>
      <c r="B88" s="35" t="s">
        <v>10</v>
      </c>
      <c r="C88" s="10">
        <f>SUM(C84:C86)</f>
        <v>57500</v>
      </c>
      <c r="D88" s="11"/>
    </row>
    <row r="89" spans="1:5" x14ac:dyDescent="0.2">
      <c r="A89" s="50"/>
      <c r="B89" s="10"/>
      <c r="C89" s="10"/>
      <c r="D89" s="7"/>
    </row>
    <row r="90" spans="1:5" ht="15" x14ac:dyDescent="0.25">
      <c r="A90" s="146" t="s">
        <v>77</v>
      </c>
      <c r="B90" s="147"/>
      <c r="C90" s="147"/>
      <c r="D90" s="148"/>
      <c r="E90" s="98"/>
    </row>
    <row r="91" spans="1:5" x14ac:dyDescent="0.2">
      <c r="A91" s="48" t="str">
        <f>A$4</f>
        <v>Item</v>
      </c>
      <c r="B91" s="26"/>
      <c r="C91" s="26" t="str">
        <f>C$4</f>
        <v>Price</v>
      </c>
      <c r="D91" s="29" t="str">
        <f>D$4</f>
        <v>Notes</v>
      </c>
    </row>
    <row r="92" spans="1:5" x14ac:dyDescent="0.2">
      <c r="A92" s="50"/>
      <c r="B92" s="10"/>
      <c r="C92" s="10"/>
      <c r="D92" s="7"/>
    </row>
    <row r="93" spans="1:5" x14ac:dyDescent="0.2">
      <c r="A93" s="50" t="str">
        <f>A3</f>
        <v>Enter 'Software Fees' or 'Subscription Fees' here</v>
      </c>
      <c r="B93" s="10"/>
      <c r="C93" s="70">
        <v>235320.93</v>
      </c>
      <c r="D93" s="71"/>
    </row>
    <row r="94" spans="1:5" x14ac:dyDescent="0.2">
      <c r="A94" s="50" t="s">
        <v>78</v>
      </c>
      <c r="B94" s="10"/>
      <c r="C94" s="99" t="s">
        <v>14</v>
      </c>
      <c r="D94" s="100" t="s">
        <v>79</v>
      </c>
    </row>
    <row r="95" spans="1:5" x14ac:dyDescent="0.2">
      <c r="A95" s="50" t="str">
        <f>A12</f>
        <v>Interface Software</v>
      </c>
      <c r="B95" s="10"/>
      <c r="C95" s="70">
        <v>48100</v>
      </c>
      <c r="D95" s="71"/>
    </row>
    <row r="96" spans="1:5" x14ac:dyDescent="0.2">
      <c r="A96" s="12" t="str">
        <f>A51</f>
        <v>Professional Services</v>
      </c>
      <c r="B96" s="10"/>
      <c r="C96" s="70">
        <v>365137</v>
      </c>
      <c r="D96" s="71"/>
    </row>
    <row r="97" spans="1:5" x14ac:dyDescent="0.2">
      <c r="A97" s="12" t="str">
        <f>A71</f>
        <v>Third Party</v>
      </c>
      <c r="B97" s="10"/>
      <c r="C97" s="70">
        <v>284605.3</v>
      </c>
      <c r="D97" s="71"/>
    </row>
    <row r="98" spans="1:5" x14ac:dyDescent="0.2">
      <c r="A98" s="50" t="str">
        <f>A82</f>
        <v>Other Costs</v>
      </c>
      <c r="B98" s="10"/>
      <c r="C98" s="70">
        <v>57500</v>
      </c>
      <c r="D98" s="71"/>
    </row>
    <row r="99" spans="1:5" x14ac:dyDescent="0.2">
      <c r="A99" s="50"/>
      <c r="B99" s="10"/>
      <c r="C99" s="10"/>
      <c r="D99" s="7"/>
    </row>
    <row r="100" spans="1:5" x14ac:dyDescent="0.2">
      <c r="A100" s="50"/>
      <c r="B100" s="35" t="s">
        <v>10</v>
      </c>
      <c r="C100" s="10">
        <f>SUM(C92:C99)</f>
        <v>990663.23</v>
      </c>
      <c r="D100" s="7"/>
    </row>
    <row r="101" spans="1:5" x14ac:dyDescent="0.2">
      <c r="A101" s="50"/>
      <c r="B101" s="10"/>
      <c r="C101" s="10"/>
      <c r="D101" s="7"/>
    </row>
    <row r="102" spans="1:5" ht="15" x14ac:dyDescent="0.25">
      <c r="A102" s="146" t="s">
        <v>80</v>
      </c>
      <c r="B102" s="147"/>
      <c r="C102" s="147"/>
      <c r="D102" s="148"/>
    </row>
    <row r="103" spans="1:5" x14ac:dyDescent="0.2">
      <c r="A103" s="48"/>
      <c r="B103" s="36"/>
      <c r="C103" s="26" t="str">
        <f>C$4</f>
        <v>Price</v>
      </c>
      <c r="D103" s="29"/>
    </row>
    <row r="104" spans="1:5" x14ac:dyDescent="0.2">
      <c r="A104" s="51"/>
      <c r="B104" s="6"/>
      <c r="C104" s="6"/>
      <c r="D104" s="7"/>
    </row>
    <row r="105" spans="1:5" x14ac:dyDescent="0.2">
      <c r="A105" s="51"/>
      <c r="B105" s="6"/>
      <c r="C105" s="37"/>
      <c r="D105" s="7"/>
      <c r="E105" s="72"/>
    </row>
    <row r="106" spans="1:5" x14ac:dyDescent="0.2">
      <c r="A106" s="52"/>
      <c r="B106" s="13" t="s">
        <v>81</v>
      </c>
      <c r="C106" s="89">
        <v>328309</v>
      </c>
      <c r="D106" s="25"/>
    </row>
    <row r="107" spans="1:5" x14ac:dyDescent="0.2">
      <c r="A107" s="52"/>
      <c r="B107" s="13" t="s">
        <v>82</v>
      </c>
      <c r="C107" s="89">
        <v>344724</v>
      </c>
      <c r="D107" s="25"/>
    </row>
    <row r="108" spans="1:5" x14ac:dyDescent="0.2">
      <c r="A108" s="52"/>
      <c r="B108" s="13" t="s">
        <v>83</v>
      </c>
      <c r="C108" s="89">
        <v>361961</v>
      </c>
      <c r="D108" s="25"/>
      <c r="E108" s="142"/>
    </row>
    <row r="109" spans="1:5" x14ac:dyDescent="0.2">
      <c r="A109" s="52"/>
      <c r="B109" s="13" t="s">
        <v>84</v>
      </c>
      <c r="C109" s="89">
        <v>92975</v>
      </c>
      <c r="D109" s="25" t="s">
        <v>85</v>
      </c>
    </row>
    <row r="110" spans="1:5" x14ac:dyDescent="0.2">
      <c r="A110" s="52"/>
      <c r="B110" s="13"/>
      <c r="C110" s="6"/>
      <c r="D110" s="7"/>
    </row>
    <row r="111" spans="1:5" x14ac:dyDescent="0.2">
      <c r="A111" s="52"/>
      <c r="B111" s="13" t="s">
        <v>10</v>
      </c>
      <c r="C111" s="10">
        <f>SUM(C106:C110)</f>
        <v>1127969</v>
      </c>
      <c r="D111" s="7"/>
    </row>
    <row r="112" spans="1:5" x14ac:dyDescent="0.2">
      <c r="A112" s="53"/>
      <c r="B112" s="6"/>
      <c r="C112" s="14"/>
      <c r="D112" s="7"/>
    </row>
    <row r="113" spans="1:6" ht="15" x14ac:dyDescent="0.25">
      <c r="A113" s="146" t="s">
        <v>86</v>
      </c>
      <c r="B113" s="147"/>
      <c r="C113" s="147"/>
      <c r="D113" s="148"/>
    </row>
    <row r="114" spans="1:6" x14ac:dyDescent="0.2">
      <c r="A114" s="48"/>
      <c r="B114" s="36"/>
      <c r="C114" s="26" t="str">
        <f>C$4</f>
        <v>Price</v>
      </c>
      <c r="D114" s="29"/>
    </row>
    <row r="115" spans="1:6" x14ac:dyDescent="0.2">
      <c r="A115" s="54"/>
      <c r="B115" s="38"/>
      <c r="C115" s="38"/>
      <c r="D115" s="39"/>
    </row>
    <row r="116" spans="1:6" x14ac:dyDescent="0.2">
      <c r="A116" s="54"/>
      <c r="B116" s="40" t="s">
        <v>87</v>
      </c>
      <c r="C116" s="125">
        <v>990663.23</v>
      </c>
      <c r="D116" s="126"/>
    </row>
    <row r="117" spans="1:6" x14ac:dyDescent="0.2">
      <c r="A117" s="54"/>
      <c r="B117" s="38"/>
      <c r="C117" s="96" t="s">
        <v>3</v>
      </c>
      <c r="D117" s="126"/>
    </row>
    <row r="118" spans="1:6" x14ac:dyDescent="0.2">
      <c r="A118" s="54"/>
      <c r="B118" s="13" t="s">
        <v>88</v>
      </c>
      <c r="C118" s="125">
        <v>1127968.8985707187</v>
      </c>
      <c r="D118" s="126"/>
    </row>
    <row r="119" spans="1:6" x14ac:dyDescent="0.2">
      <c r="A119" s="54"/>
      <c r="B119" s="38"/>
      <c r="C119" s="127"/>
      <c r="D119" s="126"/>
    </row>
    <row r="120" spans="1:6" x14ac:dyDescent="0.2">
      <c r="A120" s="52"/>
      <c r="B120" s="13" t="s">
        <v>89</v>
      </c>
      <c r="C120" s="130">
        <v>2118632.1285707187</v>
      </c>
      <c r="D120" s="137"/>
    </row>
    <row r="121" spans="1:6" x14ac:dyDescent="0.2">
      <c r="A121" s="52"/>
      <c r="B121" s="15" t="s">
        <v>90</v>
      </c>
      <c r="C121" s="138">
        <v>-545999</v>
      </c>
      <c r="D121" s="139" t="s">
        <v>91</v>
      </c>
    </row>
    <row r="122" spans="1:6" x14ac:dyDescent="0.2">
      <c r="A122" s="52"/>
      <c r="B122" s="13" t="s">
        <v>92</v>
      </c>
      <c r="C122" s="130">
        <f>SUM(C120:C121)</f>
        <v>1572633.1285707187</v>
      </c>
      <c r="D122" s="140" t="s">
        <v>93</v>
      </c>
      <c r="F122" s="105"/>
    </row>
    <row r="123" spans="1:6" x14ac:dyDescent="0.2">
      <c r="A123" s="52"/>
      <c r="B123" s="13"/>
      <c r="C123" s="16"/>
      <c r="D123" s="7"/>
      <c r="F123" s="105"/>
    </row>
    <row r="124" spans="1:6" ht="15" x14ac:dyDescent="0.25">
      <c r="A124" s="146" t="s">
        <v>94</v>
      </c>
      <c r="B124" s="147"/>
      <c r="C124" s="147"/>
      <c r="D124" s="148"/>
    </row>
    <row r="125" spans="1:6" x14ac:dyDescent="0.2">
      <c r="A125" s="48"/>
      <c r="B125" s="36"/>
      <c r="C125" s="26" t="str">
        <f>C$4</f>
        <v>Price</v>
      </c>
      <c r="D125" s="29"/>
    </row>
    <row r="126" spans="1:6" x14ac:dyDescent="0.2">
      <c r="A126" s="54"/>
      <c r="B126" s="68"/>
      <c r="C126" s="38"/>
      <c r="D126" s="39"/>
    </row>
    <row r="127" spans="1:6" x14ac:dyDescent="0.2">
      <c r="A127" s="51"/>
      <c r="B127" s="6"/>
      <c r="C127" s="37"/>
      <c r="D127" s="7"/>
    </row>
    <row r="128" spans="1:6" x14ac:dyDescent="0.2">
      <c r="A128" s="52"/>
      <c r="B128" s="13" t="s">
        <v>95</v>
      </c>
      <c r="C128" s="89">
        <v>245759</v>
      </c>
      <c r="D128" s="92"/>
    </row>
    <row r="129" spans="1:6" x14ac:dyDescent="0.2">
      <c r="A129" s="52"/>
      <c r="B129" s="13" t="s">
        <v>96</v>
      </c>
      <c r="C129" s="89">
        <v>258047</v>
      </c>
      <c r="D129" s="92"/>
    </row>
    <row r="130" spans="1:6" x14ac:dyDescent="0.2">
      <c r="A130" s="52"/>
      <c r="B130" s="13" t="s">
        <v>97</v>
      </c>
      <c r="C130" s="89">
        <v>270949</v>
      </c>
      <c r="D130" s="92"/>
    </row>
    <row r="131" spans="1:6" x14ac:dyDescent="0.2">
      <c r="A131" s="52"/>
      <c r="B131" s="13" t="s">
        <v>98</v>
      </c>
      <c r="C131" s="89">
        <v>284497</v>
      </c>
      <c r="D131" s="92"/>
    </row>
    <row r="132" spans="1:6" x14ac:dyDescent="0.2">
      <c r="A132" s="52"/>
      <c r="B132" s="13" t="s">
        <v>99</v>
      </c>
      <c r="C132" s="89">
        <v>298721</v>
      </c>
      <c r="D132" s="92"/>
    </row>
    <row r="133" spans="1:6" x14ac:dyDescent="0.2">
      <c r="A133" s="52"/>
      <c r="B133" s="13"/>
      <c r="C133" s="6"/>
      <c r="D133" s="7"/>
    </row>
    <row r="134" spans="1:6" x14ac:dyDescent="0.2">
      <c r="A134" s="52"/>
      <c r="B134" s="13" t="s">
        <v>10</v>
      </c>
      <c r="C134" s="10">
        <f>SUM(C127:C133)</f>
        <v>1357973</v>
      </c>
      <c r="D134" s="7"/>
    </row>
    <row r="135" spans="1:6" x14ac:dyDescent="0.2">
      <c r="A135" s="51"/>
      <c r="B135" s="6"/>
      <c r="C135" s="6"/>
      <c r="D135" s="7"/>
    </row>
    <row r="136" spans="1:6" x14ac:dyDescent="0.2">
      <c r="D136" s="122"/>
      <c r="E136" s="123"/>
    </row>
    <row r="137" spans="1:6" ht="15" x14ac:dyDescent="0.25">
      <c r="A137" s="146" t="s">
        <v>100</v>
      </c>
      <c r="B137" s="147"/>
      <c r="C137" s="147"/>
      <c r="D137" s="148"/>
      <c r="E137" s="98" t="s">
        <v>3</v>
      </c>
    </row>
    <row r="138" spans="1:6" x14ac:dyDescent="0.2">
      <c r="A138" s="48" t="s">
        <v>4</v>
      </c>
      <c r="B138" s="28" t="s">
        <v>101</v>
      </c>
      <c r="C138" s="26" t="str">
        <f>C$4</f>
        <v>Price</v>
      </c>
      <c r="D138" s="29" t="str">
        <f>D$4</f>
        <v>Notes</v>
      </c>
    </row>
    <row r="139" spans="1:6" x14ac:dyDescent="0.2">
      <c r="A139" s="55"/>
      <c r="B139" s="17"/>
      <c r="C139" s="6"/>
      <c r="D139" s="18"/>
      <c r="E139" s="98" t="s">
        <v>3</v>
      </c>
    </row>
    <row r="140" spans="1:6" x14ac:dyDescent="0.2">
      <c r="A140" s="103" t="s">
        <v>102</v>
      </c>
      <c r="B140" s="17"/>
      <c r="C140" s="6"/>
      <c r="D140" s="18" t="s">
        <v>103</v>
      </c>
      <c r="E140" s="98"/>
    </row>
    <row r="141" spans="1:6" x14ac:dyDescent="0.2">
      <c r="A141" s="104" t="s">
        <v>104</v>
      </c>
      <c r="B141" s="41">
        <v>0.3</v>
      </c>
      <c r="C141" s="6">
        <v>69064.52</v>
      </c>
      <c r="D141" s="42"/>
      <c r="F141" s="105"/>
    </row>
    <row r="142" spans="1:6" x14ac:dyDescent="0.2">
      <c r="A142" s="104" t="s">
        <v>105</v>
      </c>
      <c r="B142" s="41">
        <v>0.2</v>
      </c>
      <c r="C142" s="6">
        <v>46043.01</v>
      </c>
      <c r="D142" s="42"/>
    </row>
    <row r="143" spans="1:6" ht="25.5" x14ac:dyDescent="0.2">
      <c r="A143" s="104" t="s">
        <v>106</v>
      </c>
      <c r="B143" s="41">
        <v>0.15</v>
      </c>
      <c r="C143" s="6">
        <v>34532.26</v>
      </c>
      <c r="D143" s="42"/>
    </row>
    <row r="144" spans="1:6" x14ac:dyDescent="0.2">
      <c r="A144" s="104" t="s">
        <v>107</v>
      </c>
      <c r="B144" s="41">
        <v>0.3</v>
      </c>
      <c r="C144" s="6">
        <v>69064.52</v>
      </c>
      <c r="D144" s="42"/>
    </row>
    <row r="145" spans="1:6" x14ac:dyDescent="0.2">
      <c r="A145" s="104" t="s">
        <v>108</v>
      </c>
      <c r="B145" s="41">
        <v>0.05</v>
      </c>
      <c r="C145" s="6">
        <v>11510.75</v>
      </c>
      <c r="D145" s="42"/>
    </row>
    <row r="146" spans="1:6" x14ac:dyDescent="0.2">
      <c r="A146" s="103" t="s">
        <v>109</v>
      </c>
      <c r="B146" s="41"/>
      <c r="C146" s="6"/>
      <c r="D146" s="42"/>
    </row>
    <row r="147" spans="1:6" ht="25.5" x14ac:dyDescent="0.2">
      <c r="A147" s="104" t="s">
        <v>110</v>
      </c>
      <c r="B147" s="41">
        <v>1</v>
      </c>
      <c r="C147" s="107">
        <v>170052.47999999998</v>
      </c>
      <c r="D147" s="106" t="s">
        <v>111</v>
      </c>
    </row>
    <row r="148" spans="1:6" ht="25.5" x14ac:dyDescent="0.2">
      <c r="A148" s="103" t="s">
        <v>112</v>
      </c>
      <c r="B148" s="41"/>
      <c r="C148" s="6"/>
      <c r="D148" s="42"/>
    </row>
    <row r="149" spans="1:6" ht="38.25" x14ac:dyDescent="0.2">
      <c r="A149" s="104" t="s">
        <v>113</v>
      </c>
      <c r="B149" s="41">
        <v>1</v>
      </c>
      <c r="C149" s="6">
        <v>315655.3</v>
      </c>
      <c r="D149" s="106" t="s">
        <v>114</v>
      </c>
    </row>
    <row r="150" spans="1:6" x14ac:dyDescent="0.2">
      <c r="A150" s="103" t="s">
        <v>115</v>
      </c>
      <c r="B150" s="41"/>
      <c r="C150" s="6"/>
      <c r="D150" s="42"/>
      <c r="F150" s="105"/>
    </row>
    <row r="151" spans="1:6" x14ac:dyDescent="0.2">
      <c r="A151" s="104" t="s">
        <v>116</v>
      </c>
      <c r="B151" s="41">
        <v>0.5</v>
      </c>
      <c r="C151" s="6">
        <v>34736</v>
      </c>
      <c r="D151" s="42"/>
    </row>
    <row r="152" spans="1:6" ht="25.5" x14ac:dyDescent="0.2">
      <c r="A152" s="104" t="s">
        <v>117</v>
      </c>
      <c r="B152" s="41">
        <v>0.25</v>
      </c>
      <c r="C152" s="6">
        <v>17368</v>
      </c>
      <c r="D152" s="42"/>
    </row>
    <row r="153" spans="1:6" x14ac:dyDescent="0.2">
      <c r="A153" s="104" t="s">
        <v>118</v>
      </c>
      <c r="B153" s="41">
        <v>0.25</v>
      </c>
      <c r="C153" s="6">
        <v>17368</v>
      </c>
      <c r="D153" s="42"/>
    </row>
    <row r="154" spans="1:6" x14ac:dyDescent="0.2">
      <c r="A154" s="103" t="s">
        <v>119</v>
      </c>
      <c r="B154" s="41"/>
      <c r="C154" s="6"/>
      <c r="D154" s="42"/>
    </row>
    <row r="155" spans="1:6" x14ac:dyDescent="0.2">
      <c r="A155" s="104" t="s">
        <v>120</v>
      </c>
      <c r="B155" s="19">
        <v>1</v>
      </c>
      <c r="C155" s="6">
        <v>57500</v>
      </c>
      <c r="D155" s="20"/>
    </row>
    <row r="156" spans="1:6" x14ac:dyDescent="0.2">
      <c r="A156" s="52" t="s">
        <v>121</v>
      </c>
      <c r="B156" s="21">
        <v>1</v>
      </c>
      <c r="C156" s="13">
        <f>SUM(C139:C155)</f>
        <v>842894.84</v>
      </c>
      <c r="D156" s="22"/>
      <c r="F156" s="105"/>
    </row>
    <row r="157" spans="1:6" x14ac:dyDescent="0.2">
      <c r="A157" s="30"/>
      <c r="B157" s="23"/>
      <c r="C157" s="17" t="s">
        <v>3</v>
      </c>
      <c r="D157" s="22"/>
      <c r="F157" s="105"/>
    </row>
    <row r="158" spans="1:6" ht="15" customHeight="1" x14ac:dyDescent="0.25">
      <c r="A158" s="146" t="s">
        <v>122</v>
      </c>
      <c r="B158" s="147"/>
      <c r="C158" s="147"/>
      <c r="D158" s="148"/>
    </row>
    <row r="159" spans="1:6" ht="15" customHeight="1" x14ac:dyDescent="0.2">
      <c r="A159" s="155"/>
      <c r="B159" s="156"/>
      <c r="C159" s="156"/>
      <c r="D159" s="157"/>
    </row>
    <row r="160" spans="1:6" ht="44.1" customHeight="1" x14ac:dyDescent="0.2">
      <c r="A160" s="149" t="s">
        <v>123</v>
      </c>
      <c r="B160" s="150"/>
      <c r="C160" s="150"/>
      <c r="D160" s="151"/>
    </row>
    <row r="161" spans="1:4" ht="32.1" customHeight="1" x14ac:dyDescent="0.2">
      <c r="A161" s="158" t="s">
        <v>148</v>
      </c>
      <c r="B161" s="159"/>
      <c r="C161" s="159"/>
      <c r="D161" s="160"/>
    </row>
    <row r="162" spans="1:4" ht="15" customHeight="1" x14ac:dyDescent="0.2">
      <c r="A162" s="152" t="s">
        <v>124</v>
      </c>
      <c r="B162" s="153"/>
      <c r="C162" s="153"/>
      <c r="D162" s="154"/>
    </row>
    <row r="163" spans="1:4" ht="15" customHeight="1" x14ac:dyDescent="0.2">
      <c r="A163" s="152" t="s">
        <v>125</v>
      </c>
      <c r="B163" s="153"/>
      <c r="C163" s="153"/>
      <c r="D163" s="154"/>
    </row>
    <row r="164" spans="1:4" ht="15" customHeight="1" x14ac:dyDescent="0.2">
      <c r="A164" s="152"/>
      <c r="B164" s="153"/>
      <c r="C164" s="153"/>
      <c r="D164" s="154"/>
    </row>
    <row r="165" spans="1:4" ht="15" customHeight="1" thickBot="1" x14ac:dyDescent="0.25">
      <c r="A165" s="143"/>
      <c r="B165" s="144"/>
      <c r="C165" s="144"/>
      <c r="D165" s="145"/>
    </row>
    <row r="166" spans="1:4" ht="13.5" thickTop="1" x14ac:dyDescent="0.2"/>
  </sheetData>
  <sheetProtection insertRows="0"/>
  <mergeCells count="21">
    <mergeCell ref="A137:D137"/>
    <mergeCell ref="A102:D102"/>
    <mergeCell ref="A51:D51"/>
    <mergeCell ref="A71:D71"/>
    <mergeCell ref="E1:E2"/>
    <mergeCell ref="A1:D1"/>
    <mergeCell ref="A124:D124"/>
    <mergeCell ref="A2:D2"/>
    <mergeCell ref="A3:D3"/>
    <mergeCell ref="A90:D90"/>
    <mergeCell ref="A12:D12"/>
    <mergeCell ref="A82:D82"/>
    <mergeCell ref="A113:D113"/>
    <mergeCell ref="A165:D165"/>
    <mergeCell ref="A158:D158"/>
    <mergeCell ref="A160:D160"/>
    <mergeCell ref="A162:D162"/>
    <mergeCell ref="A163:D163"/>
    <mergeCell ref="A164:D164"/>
    <mergeCell ref="A159:D159"/>
    <mergeCell ref="A161:D161"/>
  </mergeCells>
  <phoneticPr fontId="8" type="noConversion"/>
  <conditionalFormatting sqref="A77:A81 B85:C87 A85:A89 B105:B112 B127 C135">
    <cfRule type="cellIs" dxfId="50" priority="11" operator="equal">
      <formula>0</formula>
    </cfRule>
  </conditionalFormatting>
  <conditionalFormatting sqref="A92:A101 D92:D101">
    <cfRule type="cellIs" dxfId="49" priority="14" operator="equal">
      <formula>0</formula>
    </cfRule>
  </conditionalFormatting>
  <conditionalFormatting sqref="A6:C9 A54:C67 A74:C76 B89:D89">
    <cfRule type="cellIs" dxfId="48" priority="39" operator="equal">
      <formula>0</formula>
    </cfRule>
  </conditionalFormatting>
  <conditionalFormatting sqref="A15:C48">
    <cfRule type="cellIs" dxfId="47" priority="20" operator="equal">
      <formula>0</formula>
    </cfRule>
  </conditionalFormatting>
  <conditionalFormatting sqref="B120">
    <cfRule type="cellIs" dxfId="46" priority="537" operator="lessThan">
      <formula>#REF!&gt;C120</formula>
    </cfRule>
  </conditionalFormatting>
  <conditionalFormatting sqref="B68:C68 A68:A70">
    <cfRule type="cellIs" dxfId="45" priority="19" operator="equal">
      <formula>0</formula>
    </cfRule>
  </conditionalFormatting>
  <conditionalFormatting sqref="B77:C79">
    <cfRule type="cellIs" dxfId="44" priority="1" operator="equal">
      <formula>0</formula>
    </cfRule>
  </conditionalFormatting>
  <conditionalFormatting sqref="B92:C99">
    <cfRule type="cellIs" dxfId="43" priority="13" operator="equal">
      <formula>0</formula>
    </cfRule>
  </conditionalFormatting>
  <conditionalFormatting sqref="B101:C101">
    <cfRule type="cellIs" dxfId="42" priority="420" operator="equal">
      <formula>0</formula>
    </cfRule>
  </conditionalFormatting>
  <conditionalFormatting sqref="B128:C132">
    <cfRule type="cellIs" dxfId="41" priority="3" operator="equal">
      <formula>0</formula>
    </cfRule>
  </conditionalFormatting>
  <conditionalFormatting sqref="B70:D70 B81:D81">
    <cfRule type="cellIs" dxfId="40" priority="17" operator="equal">
      <formula>0</formula>
    </cfRule>
  </conditionalFormatting>
  <conditionalFormatting sqref="C69 D73:D81 D84:D89 D104:D112 C105:C112 C127:D128 D129:D135">
    <cfRule type="cellIs" dxfId="39" priority="16" operator="lessThan">
      <formula>0</formula>
    </cfRule>
  </conditionalFormatting>
  <conditionalFormatting sqref="C80">
    <cfRule type="cellIs" dxfId="38" priority="15" operator="lessThan">
      <formula>0</formula>
    </cfRule>
  </conditionalFormatting>
  <conditionalFormatting sqref="C88">
    <cfRule type="cellIs" dxfId="37" priority="29" operator="lessThan">
      <formula>0</formula>
    </cfRule>
  </conditionalFormatting>
  <conditionalFormatting sqref="C100">
    <cfRule type="cellIs" dxfId="36" priority="35" operator="lessThan">
      <formula>0</formula>
    </cfRule>
  </conditionalFormatting>
  <conditionalFormatting sqref="C104">
    <cfRule type="cellIs" dxfId="35" priority="27" operator="equal">
      <formula>0</formula>
    </cfRule>
  </conditionalFormatting>
  <conditionalFormatting sqref="C106:C110">
    <cfRule type="cellIs" dxfId="34" priority="423" operator="equal">
      <formula>0</formula>
    </cfRule>
  </conditionalFormatting>
  <conditionalFormatting sqref="C117">
    <cfRule type="cellIs" dxfId="33" priority="245" operator="equal">
      <formula>0</formula>
    </cfRule>
    <cfRule type="cellIs" dxfId="32" priority="246" operator="lessThan">
      <formula>0</formula>
    </cfRule>
  </conditionalFormatting>
  <conditionalFormatting sqref="C121">
    <cfRule type="cellIs" dxfId="31" priority="540" operator="lessThan">
      <formula>#REF!&gt;#REF!</formula>
    </cfRule>
  </conditionalFormatting>
  <conditionalFormatting sqref="C129:C134">
    <cfRule type="cellIs" dxfId="30" priority="4" operator="lessThan">
      <formula>0</formula>
    </cfRule>
  </conditionalFormatting>
  <conditionalFormatting sqref="C133 B133:B134">
    <cfRule type="cellIs" dxfId="29" priority="5" operator="equal">
      <formula>0</formula>
    </cfRule>
  </conditionalFormatting>
  <conditionalFormatting sqref="D6:D11 C10 D14:D50 C49 D53:D70">
    <cfRule type="cellIs" dxfId="28" priority="33" operator="lessThan">
      <formula>0</formula>
    </cfRule>
  </conditionalFormatting>
  <conditionalFormatting sqref="D92:D101">
    <cfRule type="cellIs" dxfId="27" priority="12" operator="lessThan">
      <formula>0</formula>
    </cfRule>
  </conditionalFormatting>
  <conditionalFormatting sqref="D120:D123">
    <cfRule type="cellIs" dxfId="26" priority="417" operator="lessThan">
      <formula>0</formula>
    </cfRule>
  </conditionalFormatting>
  <conditionalFormatting sqref="D139:D157">
    <cfRule type="cellIs" dxfId="25" priority="238" operator="lessThan">
      <formula>0</formula>
    </cfRule>
  </conditionalFormatting>
  <printOptions horizontalCentered="1"/>
  <pageMargins left="0.45" right="0.45" top="0.5" bottom="0.5" header="0.3" footer="0.3"/>
  <pageSetup scale="90" orientation="landscape" r:id="rId1"/>
  <headerFooter>
    <oddFooter>Page &amp;P of &amp;N</oddFooter>
  </headerFooter>
  <rowBreaks count="3" manualBreakCount="3">
    <brk id="50" max="3" man="1"/>
    <brk id="101" max="3" man="1"/>
    <brk id="157" max="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8724-ED4D-49D8-86DF-20A92E32603E}">
  <sheetPr codeName="Sheet3"/>
  <dimension ref="A1:L75"/>
  <sheetViews>
    <sheetView zoomScaleNormal="100" zoomScaleSheetLayoutView="100" workbookViewId="0">
      <selection activeCell="G9" sqref="G9"/>
    </sheetView>
  </sheetViews>
  <sheetFormatPr defaultRowHeight="15" x14ac:dyDescent="0.25"/>
  <cols>
    <col min="1" max="1" width="32.85546875" style="2" customWidth="1"/>
    <col min="2" max="2" width="13.5703125" style="3" customWidth="1"/>
    <col min="3" max="3" width="10.85546875" style="3" customWidth="1"/>
    <col min="4" max="4" width="32.5703125" style="3" customWidth="1"/>
    <col min="6" max="6" width="8.85546875" customWidth="1"/>
  </cols>
  <sheetData>
    <row r="1" spans="1:8" ht="36" customHeight="1" x14ac:dyDescent="0.25">
      <c r="A1" s="167" t="s">
        <v>126</v>
      </c>
      <c r="B1" s="168"/>
      <c r="C1" s="168"/>
      <c r="D1" s="169"/>
      <c r="E1" s="170"/>
      <c r="F1" s="161"/>
    </row>
    <row r="2" spans="1:8" s="1" customFormat="1" ht="48.6" customHeight="1" x14ac:dyDescent="0.2">
      <c r="A2" s="177" t="s">
        <v>1</v>
      </c>
      <c r="B2" s="178"/>
      <c r="C2" s="178"/>
      <c r="D2" s="179"/>
      <c r="E2" s="170"/>
      <c r="F2" s="161"/>
      <c r="G2" s="72"/>
      <c r="H2" s="72"/>
    </row>
    <row r="3" spans="1:8" s="1" customFormat="1" ht="15.6" customHeight="1" x14ac:dyDescent="0.2">
      <c r="A3" s="171" t="str">
        <f>'PRIMARY On-Premise Cost'!A3</f>
        <v>Enter 'Software Fees' or 'Subscription Fees' here</v>
      </c>
      <c r="B3" s="172"/>
      <c r="C3" s="172"/>
      <c r="D3" s="173"/>
    </row>
    <row r="4" spans="1:8" s="1" customFormat="1" ht="12.75" customHeight="1" x14ac:dyDescent="0.2">
      <c r="A4" s="73" t="s">
        <v>4</v>
      </c>
      <c r="B4" s="4" t="s">
        <v>127</v>
      </c>
      <c r="C4" s="4" t="s">
        <v>5</v>
      </c>
      <c r="D4" s="74" t="s">
        <v>128</v>
      </c>
    </row>
    <row r="5" spans="1:8" s="1" customFormat="1" ht="12.75" x14ac:dyDescent="0.2">
      <c r="A5" s="75"/>
      <c r="B5" s="59"/>
      <c r="C5" s="60"/>
      <c r="D5" s="76" t="str">
        <f t="shared" ref="D5:D9" si="0">IF(C5&gt;0,B5*C5,"")</f>
        <v/>
      </c>
    </row>
    <row r="6" spans="1:8" s="1" customFormat="1" ht="14.45" customHeight="1" x14ac:dyDescent="0.2">
      <c r="A6" s="77"/>
      <c r="B6" s="61"/>
      <c r="C6" s="62"/>
      <c r="D6" s="78" t="str">
        <f t="shared" si="0"/>
        <v/>
      </c>
    </row>
    <row r="7" spans="1:8" s="1" customFormat="1" ht="12.75" x14ac:dyDescent="0.2">
      <c r="A7" s="77"/>
      <c r="B7" s="61"/>
      <c r="C7" s="62"/>
      <c r="D7" s="78" t="str">
        <f t="shared" si="0"/>
        <v/>
      </c>
    </row>
    <row r="8" spans="1:8" s="1" customFormat="1" ht="12.75" x14ac:dyDescent="0.2">
      <c r="A8" s="77"/>
      <c r="B8" s="61"/>
      <c r="C8" s="62"/>
      <c r="D8" s="78" t="str">
        <f t="shared" si="0"/>
        <v/>
      </c>
    </row>
    <row r="9" spans="1:8" s="1" customFormat="1" ht="12.75" x14ac:dyDescent="0.2">
      <c r="A9" s="77"/>
      <c r="B9" s="61"/>
      <c r="C9" s="62"/>
      <c r="D9" s="78" t="str">
        <f t="shared" si="0"/>
        <v/>
      </c>
    </row>
    <row r="10" spans="1:8" s="1" customFormat="1" ht="12.75" x14ac:dyDescent="0.2">
      <c r="A10" s="75"/>
      <c r="B10" s="59"/>
      <c r="C10" s="63" t="s">
        <v>10</v>
      </c>
      <c r="D10" s="79">
        <f>SUM(D5:D9)</f>
        <v>0</v>
      </c>
    </row>
    <row r="11" spans="1:8" s="1" customFormat="1" ht="12.75" x14ac:dyDescent="0.2">
      <c r="A11" s="75"/>
      <c r="B11" s="59"/>
      <c r="C11" s="64"/>
      <c r="D11" s="80" t="str">
        <f>IF(C11&gt;0,B11*C11,"")</f>
        <v/>
      </c>
    </row>
    <row r="12" spans="1:8" s="1" customFormat="1" ht="12.75" x14ac:dyDescent="0.2">
      <c r="A12" s="171" t="str">
        <f>'PRIMARY On-Premise Cost'!A12</f>
        <v>Interface Software</v>
      </c>
      <c r="B12" s="172"/>
      <c r="C12" s="172"/>
      <c r="D12" s="173"/>
    </row>
    <row r="13" spans="1:8" s="1" customFormat="1" ht="12.75" x14ac:dyDescent="0.2">
      <c r="A13" s="73" t="s">
        <v>4</v>
      </c>
      <c r="B13" s="4" t="s">
        <v>127</v>
      </c>
      <c r="C13" s="4" t="s">
        <v>5</v>
      </c>
      <c r="D13" s="74" t="s">
        <v>128</v>
      </c>
    </row>
    <row r="14" spans="1:8" s="1" customFormat="1" ht="12.75" x14ac:dyDescent="0.2">
      <c r="A14" s="75"/>
      <c r="B14" s="59"/>
      <c r="C14" s="64"/>
      <c r="D14" s="80" t="str">
        <f t="shared" ref="D14:D18" si="1">IF(C14&gt;0,B14*C14,"")</f>
        <v/>
      </c>
    </row>
    <row r="15" spans="1:8" s="1" customFormat="1" ht="12.75" x14ac:dyDescent="0.2">
      <c r="A15" s="77" t="s">
        <v>129</v>
      </c>
      <c r="B15" s="61" t="s">
        <v>16</v>
      </c>
      <c r="C15" s="62"/>
      <c r="D15" s="78" t="str">
        <f t="shared" si="1"/>
        <v/>
      </c>
    </row>
    <row r="16" spans="1:8" s="1" customFormat="1" ht="12.75" x14ac:dyDescent="0.2">
      <c r="A16" s="77" t="s">
        <v>130</v>
      </c>
      <c r="B16" s="61" t="s">
        <v>16</v>
      </c>
      <c r="C16" s="62"/>
      <c r="D16" s="78" t="str">
        <f t="shared" si="1"/>
        <v/>
      </c>
    </row>
    <row r="17" spans="1:4" s="1" customFormat="1" ht="12.75" x14ac:dyDescent="0.2">
      <c r="A17" s="77"/>
      <c r="B17" s="61"/>
      <c r="C17" s="62"/>
      <c r="D17" s="78" t="str">
        <f t="shared" si="1"/>
        <v/>
      </c>
    </row>
    <row r="18" spans="1:4" s="1" customFormat="1" ht="12.75" x14ac:dyDescent="0.2">
      <c r="A18" s="77"/>
      <c r="B18" s="61"/>
      <c r="C18" s="62"/>
      <c r="D18" s="78" t="str">
        <f t="shared" si="1"/>
        <v/>
      </c>
    </row>
    <row r="19" spans="1:4" s="1" customFormat="1" ht="12.75" x14ac:dyDescent="0.2">
      <c r="A19" s="75"/>
      <c r="B19" s="59"/>
      <c r="C19" s="63" t="s">
        <v>10</v>
      </c>
      <c r="D19" s="79">
        <f>SUM(D14:D18)</f>
        <v>0</v>
      </c>
    </row>
    <row r="20" spans="1:4" s="1" customFormat="1" ht="12.75" x14ac:dyDescent="0.2">
      <c r="A20" s="75"/>
      <c r="B20" s="59"/>
      <c r="C20" s="64"/>
      <c r="D20" s="80"/>
    </row>
    <row r="21" spans="1:4" s="1" customFormat="1" ht="12.75" x14ac:dyDescent="0.2">
      <c r="A21" s="171" t="str">
        <f>'PRIMARY On-Premise Cost'!A51</f>
        <v>Professional Services</v>
      </c>
      <c r="B21" s="172"/>
      <c r="C21" s="172"/>
      <c r="D21" s="173"/>
    </row>
    <row r="22" spans="1:4" s="1" customFormat="1" ht="12.75" x14ac:dyDescent="0.2">
      <c r="A22" s="73" t="s">
        <v>4</v>
      </c>
      <c r="B22" s="4" t="s">
        <v>127</v>
      </c>
      <c r="C22" s="4" t="s">
        <v>5</v>
      </c>
      <c r="D22" s="74" t="s">
        <v>128</v>
      </c>
    </row>
    <row r="23" spans="1:4" s="1" customFormat="1" ht="12.75" x14ac:dyDescent="0.2">
      <c r="A23" s="75"/>
      <c r="B23" s="59"/>
      <c r="C23" s="64"/>
      <c r="D23" s="80" t="str">
        <f t="shared" ref="D23:D29" si="2">IF(C23&gt;0,B23*C23,"")</f>
        <v/>
      </c>
    </row>
    <row r="24" spans="1:4" s="1" customFormat="1" ht="12.75" x14ac:dyDescent="0.2">
      <c r="A24" s="77" t="s">
        <v>131</v>
      </c>
      <c r="B24" s="61"/>
      <c r="C24" s="62"/>
      <c r="D24" s="78" t="str">
        <f t="shared" si="2"/>
        <v/>
      </c>
    </row>
    <row r="25" spans="1:4" s="1" customFormat="1" ht="12.75" x14ac:dyDescent="0.2">
      <c r="A25" s="77"/>
      <c r="B25" s="61"/>
      <c r="C25" s="62"/>
      <c r="D25" s="78" t="str">
        <f t="shared" si="2"/>
        <v/>
      </c>
    </row>
    <row r="26" spans="1:4" s="1" customFormat="1" ht="12.75" x14ac:dyDescent="0.2">
      <c r="A26" s="77"/>
      <c r="B26" s="61"/>
      <c r="C26" s="62"/>
      <c r="D26" s="78" t="str">
        <f t="shared" si="2"/>
        <v/>
      </c>
    </row>
    <row r="27" spans="1:4" s="1" customFormat="1" ht="12.75" x14ac:dyDescent="0.2">
      <c r="A27" s="77"/>
      <c r="B27" s="61"/>
      <c r="C27" s="62"/>
      <c r="D27" s="78" t="str">
        <f t="shared" si="2"/>
        <v/>
      </c>
    </row>
    <row r="28" spans="1:4" s="1" customFormat="1" ht="12.75" x14ac:dyDescent="0.2">
      <c r="A28" s="75"/>
      <c r="B28" s="59"/>
      <c r="C28" s="63" t="s">
        <v>10</v>
      </c>
      <c r="D28" s="79">
        <f>SUM(D23:D27)</f>
        <v>0</v>
      </c>
    </row>
    <row r="29" spans="1:4" s="1" customFormat="1" ht="12.75" x14ac:dyDescent="0.2">
      <c r="A29" s="75"/>
      <c r="B29" s="59"/>
      <c r="C29" s="64"/>
      <c r="D29" s="80" t="str">
        <f t="shared" si="2"/>
        <v/>
      </c>
    </row>
    <row r="30" spans="1:4" s="1" customFormat="1" ht="12.75" x14ac:dyDescent="0.2">
      <c r="A30" s="171" t="str">
        <f>'PRIMARY On-Premise Cost'!A71</f>
        <v>Third Party</v>
      </c>
      <c r="B30" s="172"/>
      <c r="C30" s="172"/>
      <c r="D30" s="173"/>
    </row>
    <row r="31" spans="1:4" s="1" customFormat="1" ht="12.75" x14ac:dyDescent="0.2">
      <c r="A31" s="73" t="s">
        <v>4</v>
      </c>
      <c r="B31" s="4" t="s">
        <v>127</v>
      </c>
      <c r="C31" s="4" t="s">
        <v>5</v>
      </c>
      <c r="D31" s="74" t="s">
        <v>128</v>
      </c>
    </row>
    <row r="32" spans="1:4" s="1" customFormat="1" ht="12.75" x14ac:dyDescent="0.2">
      <c r="A32" s="75"/>
      <c r="B32" s="59"/>
      <c r="C32" s="60"/>
      <c r="D32" s="76" t="str">
        <f t="shared" ref="D32:D60" si="3">IF(C32&gt;0,B32*C32,"")</f>
        <v/>
      </c>
    </row>
    <row r="33" spans="1:5" s="1" customFormat="1" ht="12.75" x14ac:dyDescent="0.2">
      <c r="A33" s="77" t="s">
        <v>132</v>
      </c>
      <c r="B33" s="61"/>
      <c r="C33" s="62"/>
      <c r="D33" s="78" t="str">
        <f t="shared" si="3"/>
        <v/>
      </c>
    </row>
    <row r="34" spans="1:5" s="1" customFormat="1" ht="12.75" x14ac:dyDescent="0.2">
      <c r="A34" s="77"/>
      <c r="B34" s="61"/>
      <c r="C34" s="62"/>
      <c r="D34" s="78" t="str">
        <f t="shared" si="3"/>
        <v/>
      </c>
    </row>
    <row r="35" spans="1:5" s="1" customFormat="1" ht="12.75" x14ac:dyDescent="0.2">
      <c r="A35" s="77"/>
      <c r="B35" s="61"/>
      <c r="C35" s="62"/>
      <c r="D35" s="78" t="str">
        <f t="shared" si="3"/>
        <v/>
      </c>
    </row>
    <row r="36" spans="1:5" s="1" customFormat="1" ht="12.75" x14ac:dyDescent="0.2">
      <c r="A36" s="77"/>
      <c r="B36" s="61"/>
      <c r="C36" s="62"/>
      <c r="D36" s="78" t="str">
        <f t="shared" si="3"/>
        <v/>
      </c>
    </row>
    <row r="37" spans="1:5" s="1" customFormat="1" ht="12.75" x14ac:dyDescent="0.2">
      <c r="A37" s="75"/>
      <c r="B37" s="59"/>
      <c r="C37" s="63" t="s">
        <v>10</v>
      </c>
      <c r="D37" s="79">
        <f>SUM(D32:D36)</f>
        <v>0</v>
      </c>
    </row>
    <row r="38" spans="1:5" s="1" customFormat="1" ht="12.75" x14ac:dyDescent="0.2">
      <c r="A38" s="75"/>
      <c r="B38" s="59"/>
      <c r="C38" s="64"/>
      <c r="D38" s="80" t="str">
        <f>IF(C38&gt;0,B38*C38,"")</f>
        <v/>
      </c>
    </row>
    <row r="39" spans="1:5" s="1" customFormat="1" ht="12.75" x14ac:dyDescent="0.2">
      <c r="A39" s="171" t="str">
        <f>'PRIMARY On-Premise Cost'!A82</f>
        <v>Other Costs</v>
      </c>
      <c r="B39" s="172"/>
      <c r="C39" s="172"/>
      <c r="D39" s="173"/>
    </row>
    <row r="40" spans="1:5" s="1" customFormat="1" ht="12.75" x14ac:dyDescent="0.2">
      <c r="A40" s="73" t="s">
        <v>4</v>
      </c>
      <c r="B40" s="4" t="s">
        <v>127</v>
      </c>
      <c r="C40" s="4" t="s">
        <v>5</v>
      </c>
      <c r="D40" s="74" t="s">
        <v>128</v>
      </c>
    </row>
    <row r="41" spans="1:5" s="1" customFormat="1" ht="12.75" x14ac:dyDescent="0.2">
      <c r="A41" s="73"/>
      <c r="B41" s="4"/>
      <c r="C41" s="4"/>
      <c r="D41" s="74"/>
    </row>
    <row r="42" spans="1:5" s="1" customFormat="1" ht="12.75" x14ac:dyDescent="0.2">
      <c r="A42" s="82" t="s">
        <v>133</v>
      </c>
      <c r="B42" s="59"/>
      <c r="C42" s="64"/>
      <c r="D42" s="80"/>
    </row>
    <row r="43" spans="1:5" s="1" customFormat="1" ht="12.75" x14ac:dyDescent="0.2">
      <c r="A43" s="12" t="s">
        <v>134</v>
      </c>
      <c r="B43" s="6"/>
      <c r="C43" s="6"/>
      <c r="D43" s="7"/>
      <c r="E43" s="58"/>
    </row>
    <row r="44" spans="1:5" s="1" customFormat="1" ht="12.75" x14ac:dyDescent="0.2">
      <c r="A44" s="8" t="s">
        <v>8</v>
      </c>
      <c r="B44" s="6"/>
      <c r="C44" s="24"/>
      <c r="D44" s="25"/>
      <c r="E44" s="58"/>
    </row>
    <row r="45" spans="1:5" s="1" customFormat="1" ht="12.75" x14ac:dyDescent="0.2">
      <c r="A45" s="12" t="s">
        <v>135</v>
      </c>
      <c r="B45" s="6"/>
      <c r="C45" s="24"/>
      <c r="D45" s="25"/>
      <c r="E45" s="58"/>
    </row>
    <row r="46" spans="1:5" s="1" customFormat="1" ht="12.75" x14ac:dyDescent="0.2">
      <c r="A46" s="12" t="s">
        <v>136</v>
      </c>
      <c r="B46" s="6"/>
      <c r="C46" s="24"/>
      <c r="D46" s="25"/>
      <c r="E46" s="58"/>
    </row>
    <row r="47" spans="1:5" s="1" customFormat="1" ht="12.75" x14ac:dyDescent="0.2">
      <c r="A47" s="12" t="s">
        <v>137</v>
      </c>
      <c r="B47" s="6"/>
      <c r="C47" s="24"/>
      <c r="D47" s="25"/>
      <c r="E47" s="58"/>
    </row>
    <row r="48" spans="1:5" s="1" customFormat="1" ht="12.75" x14ac:dyDescent="0.2">
      <c r="A48" s="12" t="s">
        <v>138</v>
      </c>
      <c r="B48" s="6"/>
      <c r="C48" s="24"/>
      <c r="D48" s="25"/>
      <c r="E48" s="58"/>
    </row>
    <row r="49" spans="1:6" s="1" customFormat="1" ht="12.75" x14ac:dyDescent="0.2">
      <c r="A49" s="12" t="s">
        <v>139</v>
      </c>
      <c r="B49" s="6"/>
      <c r="C49" s="24"/>
      <c r="D49" s="25"/>
      <c r="E49" s="58"/>
    </row>
    <row r="50" spans="1:6" s="1" customFormat="1" ht="12.75" x14ac:dyDescent="0.2">
      <c r="A50" s="12" t="s">
        <v>140</v>
      </c>
      <c r="B50" s="6"/>
      <c r="C50" s="24"/>
      <c r="D50" s="25"/>
      <c r="E50" s="58"/>
    </row>
    <row r="51" spans="1:6" s="1" customFormat="1" ht="12.75" x14ac:dyDescent="0.2">
      <c r="A51" s="12" t="s">
        <v>141</v>
      </c>
      <c r="B51" s="6"/>
      <c r="C51" s="24"/>
      <c r="D51" s="25"/>
      <c r="E51" s="58"/>
    </row>
    <row r="52" spans="1:6" s="1" customFormat="1" ht="12.75" x14ac:dyDescent="0.2">
      <c r="A52" s="12" t="s">
        <v>142</v>
      </c>
      <c r="B52" s="6"/>
      <c r="C52" s="24"/>
      <c r="D52" s="25"/>
      <c r="E52" s="58"/>
    </row>
    <row r="53" spans="1:6" s="1" customFormat="1" ht="12.75" x14ac:dyDescent="0.2">
      <c r="A53" s="77"/>
      <c r="B53" s="61"/>
      <c r="C53" s="65"/>
      <c r="D53" s="81"/>
      <c r="F53" s="85"/>
    </row>
    <row r="54" spans="1:6" s="1" customFormat="1" ht="12.75" x14ac:dyDescent="0.2">
      <c r="A54" s="77"/>
      <c r="B54" s="61"/>
      <c r="C54" s="65"/>
      <c r="D54" s="81"/>
      <c r="F54" s="85"/>
    </row>
    <row r="55" spans="1:6" s="1" customFormat="1" ht="12.75" x14ac:dyDescent="0.2">
      <c r="A55" s="77"/>
      <c r="B55" s="61"/>
      <c r="C55" s="65"/>
      <c r="D55" s="81"/>
      <c r="F55" s="85"/>
    </row>
    <row r="56" spans="1:6" s="1" customFormat="1" ht="12.75" x14ac:dyDescent="0.2">
      <c r="A56" s="77"/>
      <c r="B56" s="61"/>
      <c r="C56" s="65"/>
      <c r="D56" s="81"/>
    </row>
    <row r="57" spans="1:6" s="1" customFormat="1" ht="12.75" x14ac:dyDescent="0.2">
      <c r="A57" s="75"/>
      <c r="B57" s="59"/>
      <c r="C57" s="63" t="s">
        <v>10</v>
      </c>
      <c r="D57" s="79" t="s">
        <v>3</v>
      </c>
    </row>
    <row r="58" spans="1:6" s="1" customFormat="1" ht="12.75" x14ac:dyDescent="0.2">
      <c r="A58" s="75"/>
      <c r="B58" s="59"/>
      <c r="C58" s="64"/>
      <c r="D58" s="80"/>
    </row>
    <row r="59" spans="1:6" s="1" customFormat="1" ht="12.75" x14ac:dyDescent="0.2">
      <c r="A59" s="171" t="s">
        <v>143</v>
      </c>
      <c r="B59" s="172"/>
      <c r="C59" s="172"/>
      <c r="D59" s="173"/>
    </row>
    <row r="60" spans="1:6" s="1" customFormat="1" ht="12.75" x14ac:dyDescent="0.2">
      <c r="A60" s="75"/>
      <c r="B60" s="59"/>
      <c r="C60" s="64"/>
      <c r="D60" s="76" t="str">
        <f t="shared" si="3"/>
        <v/>
      </c>
    </row>
    <row r="61" spans="1:6" s="1" customFormat="1" ht="25.5" x14ac:dyDescent="0.2">
      <c r="A61" s="82" t="str">
        <f>A3</f>
        <v>Enter 'Software Fees' or 'Subscription Fees' here</v>
      </c>
      <c r="B61" s="59"/>
      <c r="C61" s="66"/>
      <c r="D61" s="76">
        <f>D10</f>
        <v>0</v>
      </c>
    </row>
    <row r="62" spans="1:6" s="1" customFormat="1" ht="12.75" x14ac:dyDescent="0.2">
      <c r="A62" s="82" t="str">
        <f>A12</f>
        <v>Interface Software</v>
      </c>
      <c r="B62" s="59"/>
      <c r="C62" s="66"/>
      <c r="D62" s="76">
        <f>D19</f>
        <v>0</v>
      </c>
    </row>
    <row r="63" spans="1:6" s="1" customFormat="1" ht="12.75" x14ac:dyDescent="0.2">
      <c r="A63" s="82" t="str">
        <f>A21</f>
        <v>Professional Services</v>
      </c>
      <c r="B63" s="59"/>
      <c r="C63" s="66"/>
      <c r="D63" s="76">
        <f>D28</f>
        <v>0</v>
      </c>
    </row>
    <row r="64" spans="1:6" s="1" customFormat="1" ht="12.75" x14ac:dyDescent="0.2">
      <c r="A64" s="82" t="str">
        <f>A30</f>
        <v>Third Party</v>
      </c>
      <c r="B64" s="59"/>
      <c r="C64" s="66"/>
      <c r="D64" s="76">
        <f>D37</f>
        <v>0</v>
      </c>
    </row>
    <row r="65" spans="1:12" s="1" customFormat="1" ht="12.75" x14ac:dyDescent="0.2">
      <c r="A65" s="75"/>
      <c r="B65" s="59"/>
      <c r="C65" s="66"/>
      <c r="D65" s="76"/>
    </row>
    <row r="66" spans="1:12" s="1" customFormat="1" ht="12.75" x14ac:dyDescent="0.2">
      <c r="A66" s="75"/>
      <c r="B66" s="59"/>
      <c r="C66" s="67" t="s">
        <v>144</v>
      </c>
      <c r="D66" s="79">
        <f>SUM(D60:D65)</f>
        <v>0</v>
      </c>
    </row>
    <row r="67" spans="1:12" s="1" customFormat="1" ht="12.75" x14ac:dyDescent="0.2">
      <c r="A67" s="75"/>
      <c r="B67" s="59"/>
      <c r="C67" s="67"/>
      <c r="D67" s="83"/>
    </row>
    <row r="68" spans="1:12" s="1" customFormat="1" ht="111.6" customHeight="1" x14ac:dyDescent="0.2">
      <c r="A68" s="174"/>
      <c r="B68" s="175"/>
      <c r="C68" s="175"/>
      <c r="D68" s="176"/>
      <c r="F68" s="166"/>
      <c r="G68" s="166"/>
      <c r="H68" s="84"/>
      <c r="I68" s="84"/>
      <c r="J68" s="84"/>
      <c r="K68" s="84"/>
      <c r="L68" s="84"/>
    </row>
    <row r="69" spans="1:12" x14ac:dyDescent="0.25">
      <c r="F69" s="84"/>
      <c r="G69" s="84"/>
      <c r="H69" s="84"/>
      <c r="I69" s="84"/>
      <c r="J69" s="84"/>
      <c r="K69" s="84"/>
      <c r="L69" s="84"/>
    </row>
    <row r="70" spans="1:12" x14ac:dyDescent="0.25">
      <c r="F70" s="84"/>
      <c r="G70" s="84"/>
      <c r="H70" s="84"/>
      <c r="I70" s="84"/>
      <c r="J70" s="84"/>
      <c r="K70" s="84"/>
      <c r="L70" s="84"/>
    </row>
    <row r="71" spans="1:12" x14ac:dyDescent="0.25">
      <c r="F71" s="84"/>
      <c r="G71" s="84"/>
      <c r="H71" s="84"/>
      <c r="I71" s="84"/>
      <c r="J71" s="84"/>
      <c r="K71" s="84"/>
      <c r="L71" s="84"/>
    </row>
    <row r="72" spans="1:12" x14ac:dyDescent="0.25">
      <c r="F72" s="84"/>
      <c r="G72" s="84"/>
      <c r="H72" s="84"/>
      <c r="I72" s="84"/>
      <c r="J72" s="84"/>
      <c r="K72" s="84"/>
      <c r="L72" s="84"/>
    </row>
    <row r="73" spans="1:12" x14ac:dyDescent="0.25">
      <c r="F73" s="84"/>
      <c r="G73" s="84"/>
      <c r="H73" s="84"/>
      <c r="I73" s="84"/>
      <c r="J73" s="84"/>
      <c r="K73" s="84"/>
      <c r="L73" s="84"/>
    </row>
    <row r="74" spans="1:12" x14ac:dyDescent="0.25">
      <c r="F74" s="84"/>
      <c r="G74" s="84"/>
      <c r="H74" s="84"/>
      <c r="I74" s="84"/>
      <c r="J74" s="84"/>
      <c r="K74" s="84"/>
      <c r="L74" s="84"/>
    </row>
    <row r="75" spans="1:12" x14ac:dyDescent="0.25">
      <c r="F75" s="84"/>
      <c r="G75" s="84"/>
      <c r="H75" s="84"/>
      <c r="I75" s="84"/>
      <c r="J75" s="84"/>
      <c r="K75" s="84"/>
      <c r="L75" s="84"/>
    </row>
  </sheetData>
  <mergeCells count="11">
    <mergeCell ref="F68:G68"/>
    <mergeCell ref="A1:D1"/>
    <mergeCell ref="E1:F2"/>
    <mergeCell ref="A59:D59"/>
    <mergeCell ref="A68:D68"/>
    <mergeCell ref="A2:D2"/>
    <mergeCell ref="A3:D3"/>
    <mergeCell ref="A12:D12"/>
    <mergeCell ref="A21:D21"/>
    <mergeCell ref="A30:D30"/>
    <mergeCell ref="A39:D39"/>
  </mergeCells>
  <conditionalFormatting sqref="B5:C5 A7:D11 A20:D20 A43:C52">
    <cfRule type="cellIs" dxfId="24" priority="8" operator="equal">
      <formula>0</formula>
    </cfRule>
  </conditionalFormatting>
  <conditionalFormatting sqref="C19:D19">
    <cfRule type="cellIs" dxfId="23" priority="4" operator="equal">
      <formula>0</formula>
    </cfRule>
  </conditionalFormatting>
  <conditionalFormatting sqref="C28:D28">
    <cfRule type="cellIs" dxfId="22" priority="6" operator="equal">
      <formula>0</formula>
    </cfRule>
  </conditionalFormatting>
  <conditionalFormatting sqref="C37:D37">
    <cfRule type="cellIs" dxfId="21" priority="5" operator="equal">
      <formula>0</formula>
    </cfRule>
  </conditionalFormatting>
  <conditionalFormatting sqref="C57:D57">
    <cfRule type="cellIs" dxfId="20" priority="3" operator="equal">
      <formula>0</formula>
    </cfRule>
  </conditionalFormatting>
  <conditionalFormatting sqref="D5 D43:D52">
    <cfRule type="cellIs" dxfId="19" priority="7" operator="lessThan">
      <formula>0</formula>
    </cfRule>
  </conditionalFormatting>
  <printOptions horizontalCentered="1"/>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4A83D-1D19-4AB6-8175-B363C5A2A3CC}">
  <dimension ref="A1:I58"/>
  <sheetViews>
    <sheetView workbookViewId="0">
      <selection activeCell="G60" sqref="G60:H60"/>
    </sheetView>
  </sheetViews>
  <sheetFormatPr defaultRowHeight="15" x14ac:dyDescent="0.25"/>
  <cols>
    <col min="1" max="1" width="46" customWidth="1"/>
    <col min="2" max="2" width="14.140625" customWidth="1"/>
    <col min="3" max="3" width="15.85546875" customWidth="1"/>
    <col min="4" max="4" width="51.85546875" customWidth="1"/>
    <col min="6" max="6" width="12.140625" bestFit="1" customWidth="1"/>
    <col min="8" max="9" width="14.28515625" bestFit="1" customWidth="1"/>
  </cols>
  <sheetData>
    <row r="1" spans="1:9" ht="33.75" customHeight="1" x14ac:dyDescent="0.25">
      <c r="A1" s="162" t="s">
        <v>145</v>
      </c>
      <c r="B1" s="163"/>
      <c r="C1" s="163"/>
      <c r="D1" s="163"/>
    </row>
    <row r="2" spans="1:9" x14ac:dyDescent="0.25">
      <c r="A2" s="180" t="s">
        <v>146</v>
      </c>
      <c r="B2" s="180"/>
      <c r="C2" s="180"/>
      <c r="D2" s="180"/>
    </row>
    <row r="3" spans="1:9" ht="24.95" customHeight="1" x14ac:dyDescent="0.25">
      <c r="A3" s="121"/>
      <c r="B3" s="121"/>
      <c r="C3" s="121"/>
      <c r="D3" s="121"/>
    </row>
    <row r="4" spans="1:9" x14ac:dyDescent="0.25">
      <c r="A4" s="146" t="s">
        <v>77</v>
      </c>
      <c r="B4" s="147"/>
      <c r="C4" s="147"/>
      <c r="D4" s="148"/>
    </row>
    <row r="5" spans="1:9" ht="15.95" customHeight="1" x14ac:dyDescent="0.25">
      <c r="A5" s="48" t="str">
        <f>A$7</f>
        <v>Enter 'Software Fees' or 'Subscription Fees' here</v>
      </c>
      <c r="B5" s="26"/>
      <c r="C5" s="26" t="s">
        <v>5</v>
      </c>
      <c r="D5" s="29" t="s">
        <v>6</v>
      </c>
    </row>
    <row r="6" spans="1:9" x14ac:dyDescent="0.25">
      <c r="A6" s="115"/>
      <c r="B6" s="112"/>
      <c r="C6" s="112"/>
      <c r="D6" s="109"/>
    </row>
    <row r="7" spans="1:9" ht="26.25" customHeight="1" x14ac:dyDescent="0.25">
      <c r="A7" s="115" t="s">
        <v>2</v>
      </c>
      <c r="B7" s="112"/>
      <c r="C7" s="120">
        <v>470642</v>
      </c>
      <c r="D7" s="116"/>
    </row>
    <row r="8" spans="1:9" x14ac:dyDescent="0.25">
      <c r="A8" s="115" t="s">
        <v>78</v>
      </c>
      <c r="B8" s="112"/>
      <c r="C8" s="117" t="s">
        <v>14</v>
      </c>
      <c r="D8" s="118" t="s">
        <v>79</v>
      </c>
    </row>
    <row r="9" spans="1:9" x14ac:dyDescent="0.25">
      <c r="A9" s="115" t="s">
        <v>11</v>
      </c>
      <c r="B9" s="112"/>
      <c r="C9" s="120">
        <v>96200</v>
      </c>
      <c r="D9" s="116"/>
    </row>
    <row r="10" spans="1:9" x14ac:dyDescent="0.25">
      <c r="A10" s="119" t="s">
        <v>51</v>
      </c>
      <c r="B10" s="112"/>
      <c r="C10" s="120">
        <v>377227</v>
      </c>
      <c r="D10" s="116"/>
    </row>
    <row r="11" spans="1:9" x14ac:dyDescent="0.25">
      <c r="A11" s="119" t="s">
        <v>67</v>
      </c>
      <c r="B11" s="112"/>
      <c r="C11" s="120">
        <v>177596</v>
      </c>
      <c r="D11" s="116"/>
    </row>
    <row r="12" spans="1:9" x14ac:dyDescent="0.25">
      <c r="A12" s="115" t="s">
        <v>74</v>
      </c>
      <c r="B12" s="112"/>
      <c r="C12" s="120">
        <v>57500</v>
      </c>
      <c r="D12" s="116"/>
    </row>
    <row r="13" spans="1:9" x14ac:dyDescent="0.25">
      <c r="A13" s="115"/>
      <c r="B13" s="112"/>
      <c r="C13" s="112"/>
      <c r="D13" s="109"/>
    </row>
    <row r="14" spans="1:9" x14ac:dyDescent="0.25">
      <c r="A14" s="115"/>
      <c r="B14" s="35" t="s">
        <v>10</v>
      </c>
      <c r="C14" s="112">
        <f>SUM(C6:C13)</f>
        <v>1179165</v>
      </c>
      <c r="D14" s="109"/>
      <c r="H14" s="101"/>
      <c r="I14" s="101"/>
    </row>
    <row r="15" spans="1:9" x14ac:dyDescent="0.25">
      <c r="A15" s="115"/>
      <c r="B15" s="112"/>
      <c r="C15" s="112"/>
      <c r="D15" s="109"/>
      <c r="I15" s="136"/>
    </row>
    <row r="16" spans="1:9" x14ac:dyDescent="0.25">
      <c r="A16" s="146" t="s">
        <v>80</v>
      </c>
      <c r="B16" s="147"/>
      <c r="C16" s="147"/>
      <c r="D16" s="148"/>
    </row>
    <row r="17" spans="1:4" x14ac:dyDescent="0.25">
      <c r="A17" s="48"/>
      <c r="B17" s="36"/>
      <c r="C17" s="26"/>
      <c r="D17" s="29"/>
    </row>
    <row r="18" spans="1:4" x14ac:dyDescent="0.25">
      <c r="A18" s="51"/>
      <c r="B18" s="108"/>
      <c r="C18" s="108"/>
      <c r="D18" s="109"/>
    </row>
    <row r="19" spans="1:4" x14ac:dyDescent="0.25">
      <c r="A19" s="51"/>
      <c r="B19" s="108"/>
      <c r="C19" s="37"/>
      <c r="D19" s="109"/>
    </row>
    <row r="20" spans="1:4" x14ac:dyDescent="0.25">
      <c r="A20" s="52"/>
      <c r="B20" s="110" t="s">
        <v>81</v>
      </c>
      <c r="C20" s="111">
        <v>602863</v>
      </c>
      <c r="D20" s="25"/>
    </row>
    <row r="21" spans="1:4" x14ac:dyDescent="0.25">
      <c r="A21" s="52"/>
      <c r="B21" s="110" t="s">
        <v>82</v>
      </c>
      <c r="C21" s="111">
        <v>633006</v>
      </c>
      <c r="D21" s="25"/>
    </row>
    <row r="22" spans="1:4" x14ac:dyDescent="0.25">
      <c r="A22" s="52"/>
      <c r="B22" s="110" t="s">
        <v>83</v>
      </c>
      <c r="C22" s="111">
        <v>664657</v>
      </c>
      <c r="D22" s="25"/>
    </row>
    <row r="23" spans="1:4" x14ac:dyDescent="0.25">
      <c r="A23" s="52"/>
      <c r="B23" s="110" t="s">
        <v>84</v>
      </c>
      <c r="C23" s="111">
        <v>123723</v>
      </c>
      <c r="D23" s="25" t="s">
        <v>85</v>
      </c>
    </row>
    <row r="24" spans="1:4" x14ac:dyDescent="0.25">
      <c r="A24" s="52"/>
      <c r="B24" s="110"/>
      <c r="C24" s="108"/>
      <c r="D24" s="109"/>
    </row>
    <row r="25" spans="1:4" x14ac:dyDescent="0.25">
      <c r="A25" s="52"/>
      <c r="B25" s="110" t="s">
        <v>10</v>
      </c>
      <c r="C25" s="112">
        <f>SUM(C20:C24)</f>
        <v>2024249</v>
      </c>
      <c r="D25" s="109"/>
    </row>
    <row r="26" spans="1:4" x14ac:dyDescent="0.25">
      <c r="A26" s="53"/>
      <c r="B26" s="108"/>
      <c r="C26" s="113"/>
      <c r="D26" s="109"/>
    </row>
    <row r="27" spans="1:4" x14ac:dyDescent="0.25">
      <c r="A27" s="146" t="s">
        <v>86</v>
      </c>
      <c r="B27" s="147"/>
      <c r="C27" s="147"/>
      <c r="D27" s="148"/>
    </row>
    <row r="28" spans="1:4" x14ac:dyDescent="0.25">
      <c r="A28" s="48"/>
      <c r="B28" s="36"/>
      <c r="C28" s="26"/>
      <c r="D28" s="29"/>
    </row>
    <row r="29" spans="1:4" x14ac:dyDescent="0.25">
      <c r="A29" s="54"/>
      <c r="B29" s="38"/>
      <c r="C29" s="38"/>
      <c r="D29" s="39"/>
    </row>
    <row r="30" spans="1:4" x14ac:dyDescent="0.25">
      <c r="A30" s="54"/>
      <c r="B30" s="124" t="s">
        <v>87</v>
      </c>
      <c r="C30" s="125">
        <v>1179164.94</v>
      </c>
      <c r="D30" s="126"/>
    </row>
    <row r="31" spans="1:4" x14ac:dyDescent="0.25">
      <c r="A31" s="54"/>
      <c r="B31" s="127"/>
      <c r="C31" s="128" t="s">
        <v>3</v>
      </c>
      <c r="D31" s="126"/>
    </row>
    <row r="32" spans="1:4" x14ac:dyDescent="0.25">
      <c r="A32" s="54"/>
      <c r="B32" s="129" t="s">
        <v>88</v>
      </c>
      <c r="C32" s="125">
        <v>2024249.1009365623</v>
      </c>
      <c r="D32" s="126"/>
    </row>
    <row r="33" spans="1:6" x14ac:dyDescent="0.25">
      <c r="A33" s="54"/>
      <c r="B33" s="127"/>
      <c r="C33" s="127"/>
      <c r="D33" s="126"/>
    </row>
    <row r="34" spans="1:6" x14ac:dyDescent="0.25">
      <c r="A34" s="52"/>
      <c r="B34" s="129" t="s">
        <v>89</v>
      </c>
      <c r="C34" s="130">
        <v>3203414.0409365622</v>
      </c>
      <c r="D34" s="131"/>
    </row>
    <row r="35" spans="1:6" x14ac:dyDescent="0.25">
      <c r="A35" s="52"/>
      <c r="B35" s="132" t="s">
        <v>90</v>
      </c>
      <c r="C35" s="133">
        <v>-675458</v>
      </c>
      <c r="D35" s="134" t="s">
        <v>91</v>
      </c>
    </row>
    <row r="36" spans="1:6" x14ac:dyDescent="0.25">
      <c r="A36" s="52"/>
      <c r="B36" s="129" t="s">
        <v>92</v>
      </c>
      <c r="C36" s="130">
        <f>C34+C35</f>
        <v>2527956.0409365622</v>
      </c>
      <c r="D36" s="135" t="s">
        <v>93</v>
      </c>
    </row>
    <row r="37" spans="1:6" x14ac:dyDescent="0.25">
      <c r="A37" s="52"/>
      <c r="B37" s="110"/>
      <c r="C37" s="114"/>
      <c r="D37" s="109"/>
    </row>
    <row r="38" spans="1:6" x14ac:dyDescent="0.25">
      <c r="A38" s="146" t="s">
        <v>94</v>
      </c>
      <c r="B38" s="147"/>
      <c r="C38" s="147"/>
      <c r="D38" s="148"/>
    </row>
    <row r="39" spans="1:6" x14ac:dyDescent="0.25">
      <c r="A39" s="48"/>
      <c r="B39" s="36"/>
      <c r="C39" s="26"/>
      <c r="D39" s="29"/>
    </row>
    <row r="40" spans="1:6" x14ac:dyDescent="0.25">
      <c r="A40" s="54"/>
      <c r="B40" s="68"/>
      <c r="C40" s="38"/>
      <c r="D40" s="39"/>
    </row>
    <row r="41" spans="1:6" x14ac:dyDescent="0.25">
      <c r="A41" s="51"/>
      <c r="B41" s="108"/>
      <c r="C41" s="37"/>
      <c r="D41" s="109"/>
    </row>
    <row r="42" spans="1:6" x14ac:dyDescent="0.25">
      <c r="A42" s="52"/>
      <c r="B42" s="110" t="s">
        <v>95</v>
      </c>
      <c r="C42" s="111">
        <v>530393</v>
      </c>
      <c r="D42" s="25"/>
    </row>
    <row r="43" spans="1:6" x14ac:dyDescent="0.25">
      <c r="A43" s="52"/>
      <c r="B43" s="110" t="s">
        <v>96</v>
      </c>
      <c r="C43" s="111">
        <v>556913</v>
      </c>
      <c r="D43" s="25"/>
      <c r="F43" s="101"/>
    </row>
    <row r="44" spans="1:6" x14ac:dyDescent="0.25">
      <c r="A44" s="52"/>
      <c r="B44" s="110" t="s">
        <v>97</v>
      </c>
      <c r="C44" s="111">
        <v>584759</v>
      </c>
      <c r="D44" s="25"/>
    </row>
    <row r="45" spans="1:6" x14ac:dyDescent="0.25">
      <c r="A45" s="52"/>
      <c r="B45" s="110" t="s">
        <v>98</v>
      </c>
      <c r="C45" s="111">
        <v>613997</v>
      </c>
      <c r="D45" s="25"/>
    </row>
    <row r="46" spans="1:6" x14ac:dyDescent="0.25">
      <c r="A46" s="52"/>
      <c r="B46" s="110" t="s">
        <v>99</v>
      </c>
      <c r="C46" s="111">
        <v>644697</v>
      </c>
      <c r="D46" s="25"/>
      <c r="F46" s="101"/>
    </row>
    <row r="47" spans="1:6" x14ac:dyDescent="0.25">
      <c r="A47" s="52"/>
      <c r="B47" s="110"/>
      <c r="C47" s="108"/>
      <c r="D47" s="109"/>
    </row>
    <row r="48" spans="1:6" x14ac:dyDescent="0.25">
      <c r="A48" s="52"/>
      <c r="B48" s="110" t="s">
        <v>10</v>
      </c>
      <c r="C48" s="112">
        <f>SUM(C41:C47)</f>
        <v>2930759</v>
      </c>
      <c r="D48" s="109"/>
    </row>
    <row r="49" spans="1:4" x14ac:dyDescent="0.25">
      <c r="A49" s="51"/>
      <c r="B49" s="108"/>
      <c r="C49" s="108"/>
      <c r="D49" s="109"/>
    </row>
    <row r="50" spans="1:4" x14ac:dyDescent="0.25">
      <c r="A50" s="146" t="s">
        <v>122</v>
      </c>
      <c r="B50" s="147"/>
      <c r="C50" s="147"/>
      <c r="D50" s="148"/>
    </row>
    <row r="51" spans="1:4" x14ac:dyDescent="0.25">
      <c r="A51" s="155"/>
      <c r="B51" s="156"/>
      <c r="C51" s="156"/>
      <c r="D51" s="157"/>
    </row>
    <row r="52" spans="1:4" ht="52.5" customHeight="1" x14ac:dyDescent="0.25">
      <c r="A52" s="149" t="s">
        <v>123</v>
      </c>
      <c r="B52" s="150"/>
      <c r="C52" s="150"/>
      <c r="D52" s="151"/>
    </row>
    <row r="53" spans="1:4" ht="30" customHeight="1" x14ac:dyDescent="0.25">
      <c r="A53" s="158" t="s">
        <v>147</v>
      </c>
      <c r="B53" s="159"/>
      <c r="C53" s="159"/>
      <c r="D53" s="160"/>
    </row>
    <row r="54" spans="1:4" x14ac:dyDescent="0.25">
      <c r="A54" s="152" t="s">
        <v>124</v>
      </c>
      <c r="B54" s="153"/>
      <c r="C54" s="153"/>
      <c r="D54" s="154"/>
    </row>
    <row r="55" spans="1:4" x14ac:dyDescent="0.25">
      <c r="A55" s="152" t="s">
        <v>125</v>
      </c>
      <c r="B55" s="153"/>
      <c r="C55" s="153"/>
      <c r="D55" s="154"/>
    </row>
    <row r="56" spans="1:4" x14ac:dyDescent="0.25">
      <c r="A56" s="152"/>
      <c r="B56" s="153"/>
      <c r="C56" s="153"/>
      <c r="D56" s="154"/>
    </row>
    <row r="57" spans="1:4" ht="15.75" thickBot="1" x14ac:dyDescent="0.3">
      <c r="A57" s="143"/>
      <c r="B57" s="144"/>
      <c r="C57" s="144"/>
      <c r="D57" s="145"/>
    </row>
    <row r="58" spans="1:4" ht="15.75" thickTop="1" x14ac:dyDescent="0.25"/>
  </sheetData>
  <mergeCells count="14">
    <mergeCell ref="A1:D1"/>
    <mergeCell ref="A2:D2"/>
    <mergeCell ref="A4:D4"/>
    <mergeCell ref="A16:D16"/>
    <mergeCell ref="A27:D27"/>
    <mergeCell ref="A57:D57"/>
    <mergeCell ref="A55:D55"/>
    <mergeCell ref="A56:D56"/>
    <mergeCell ref="A38:D38"/>
    <mergeCell ref="A50:D50"/>
    <mergeCell ref="A51:D51"/>
    <mergeCell ref="A52:D52"/>
    <mergeCell ref="A54:D54"/>
    <mergeCell ref="A53:D53"/>
  </mergeCells>
  <conditionalFormatting sqref="A6:A15">
    <cfRule type="cellIs" dxfId="18" priority="2" operator="equal">
      <formula>0</formula>
    </cfRule>
  </conditionalFormatting>
  <conditionalFormatting sqref="B19:B26 B41 C49">
    <cfRule type="cellIs" dxfId="17" priority="7" operator="equal">
      <formula>0</formula>
    </cfRule>
  </conditionalFormatting>
  <conditionalFormatting sqref="B34">
    <cfRule type="cellIs" dxfId="16" priority="19" operator="lessThan">
      <formula>#REF!&gt;C34</formula>
    </cfRule>
  </conditionalFormatting>
  <conditionalFormatting sqref="B6:C13">
    <cfRule type="cellIs" dxfId="15" priority="9" operator="equal">
      <formula>0</formula>
    </cfRule>
  </conditionalFormatting>
  <conditionalFormatting sqref="B15:C15">
    <cfRule type="cellIs" dxfId="14" priority="17" operator="equal">
      <formula>0</formula>
    </cfRule>
  </conditionalFormatting>
  <conditionalFormatting sqref="B42:C46">
    <cfRule type="cellIs" dxfId="13" priority="4" operator="equal">
      <formula>0</formula>
    </cfRule>
  </conditionalFormatting>
  <conditionalFormatting sqref="C14">
    <cfRule type="cellIs" dxfId="12" priority="13" operator="lessThan">
      <formula>0</formula>
    </cfRule>
  </conditionalFormatting>
  <conditionalFormatting sqref="C18">
    <cfRule type="cellIs" dxfId="11" priority="12" operator="equal">
      <formula>0</formula>
    </cfRule>
  </conditionalFormatting>
  <conditionalFormatting sqref="C19:C26 C41:D42 D43:D49">
    <cfRule type="cellIs" dxfId="10" priority="11" operator="lessThan">
      <formula>0</formula>
    </cfRule>
  </conditionalFormatting>
  <conditionalFormatting sqref="C20:C24">
    <cfRule type="cellIs" dxfId="9" priority="18" operator="equal">
      <formula>0</formula>
    </cfRule>
  </conditionalFormatting>
  <conditionalFormatting sqref="C31">
    <cfRule type="cellIs" dxfId="8" priority="14" operator="equal">
      <formula>0</formula>
    </cfRule>
    <cfRule type="cellIs" dxfId="7" priority="15" operator="lessThan">
      <formula>0</formula>
    </cfRule>
  </conditionalFormatting>
  <conditionalFormatting sqref="C35">
    <cfRule type="cellIs" dxfId="6" priority="20" operator="lessThan">
      <formula>#REF!&gt;#REF!</formula>
    </cfRule>
  </conditionalFormatting>
  <conditionalFormatting sqref="C43:C48">
    <cfRule type="cellIs" dxfId="5" priority="5" operator="lessThan">
      <formula>0</formula>
    </cfRule>
  </conditionalFormatting>
  <conditionalFormatting sqref="C47 B47:B48">
    <cfRule type="cellIs" dxfId="4" priority="6" operator="equal">
      <formula>0</formula>
    </cfRule>
  </conditionalFormatting>
  <conditionalFormatting sqref="D6:D15">
    <cfRule type="cellIs" dxfId="3" priority="8" operator="lessThan">
      <formula>0</formula>
    </cfRule>
    <cfRule type="cellIs" dxfId="2" priority="10" operator="equal">
      <formula>0</formula>
    </cfRule>
  </conditionalFormatting>
  <conditionalFormatting sqref="D18:D26">
    <cfRule type="cellIs" dxfId="1" priority="1" operator="lessThan">
      <formula>0</formula>
    </cfRule>
  </conditionalFormatting>
  <conditionalFormatting sqref="D34:D37">
    <cfRule type="cellIs" dxfId="0" priority="16" operator="lessThan">
      <formula>0</formula>
    </cfRule>
  </conditionalFormatting>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PRIMARY On-Premise Cost</vt:lpstr>
      <vt:lpstr>Options</vt:lpstr>
      <vt:lpstr>ALTERNATE Cloud Cost Summ.</vt:lpstr>
      <vt:lpstr>Options!Print_Area</vt:lpstr>
      <vt:lpstr>'PRIMARY On-Premise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Gilliland, Dianna</dc:creator>
  <cp:keywords/>
  <dc:description/>
  <cp:lastModifiedBy>Yates, Mike</cp:lastModifiedBy>
  <cp:revision/>
  <cp:lastPrinted>2024-07-19T18:45:31Z</cp:lastPrinted>
  <dcterms:created xsi:type="dcterms:W3CDTF">2021-03-22T04:21:11Z</dcterms:created>
  <dcterms:modified xsi:type="dcterms:W3CDTF">2024-07-19T18:46:30Z</dcterms:modified>
  <cp:category/>
  <cp:contentStatus/>
</cp:coreProperties>
</file>